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ris\Sagasta\F_projekty\2019\119 088 Jihlava\!Dotazy\2024_05_14\"/>
    </mc:Choice>
  </mc:AlternateContent>
  <bookViews>
    <workbookView xWindow="0" yWindow="0" windowWidth="28770" windowHeight="112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4" i="1" l="1"/>
  <c r="I153" i="1"/>
  <c r="I152" i="1"/>
  <c r="I151" i="1"/>
  <c r="G149" i="1"/>
  <c r="A155" i="1"/>
  <c r="A154" i="1"/>
  <c r="A153" i="1"/>
  <c r="A152" i="1"/>
  <c r="A151" i="1"/>
  <c r="A150" i="1"/>
  <c r="A149" i="1"/>
  <c r="L143" i="1" l="1"/>
  <c r="I155" i="1" s="1"/>
  <c r="L140" i="1"/>
  <c r="J140" i="1"/>
  <c r="I140" i="1"/>
  <c r="H140" i="1"/>
  <c r="L139" i="1"/>
  <c r="J139" i="1"/>
  <c r="I139" i="1"/>
  <c r="H139" i="1"/>
  <c r="L138" i="1"/>
  <c r="J138" i="1"/>
  <c r="I138" i="1"/>
  <c r="H138" i="1"/>
  <c r="L137" i="1"/>
  <c r="J137" i="1"/>
  <c r="I137" i="1"/>
  <c r="H137" i="1"/>
  <c r="L136" i="1"/>
  <c r="J136" i="1"/>
  <c r="I136" i="1"/>
  <c r="H136" i="1"/>
  <c r="L135" i="1"/>
  <c r="J135" i="1"/>
  <c r="L142" i="1" s="1"/>
  <c r="G155" i="1" s="1"/>
  <c r="I135" i="1"/>
  <c r="H135" i="1"/>
  <c r="L134" i="1"/>
  <c r="J134" i="1"/>
  <c r="I134" i="1"/>
  <c r="H134" i="1"/>
  <c r="L133" i="1"/>
  <c r="J133" i="1"/>
  <c r="I133" i="1"/>
  <c r="H133" i="1"/>
  <c r="L132" i="1"/>
  <c r="L144" i="1" s="1"/>
  <c r="K155" i="1" s="1"/>
  <c r="J132" i="1"/>
  <c r="I132" i="1"/>
  <c r="H132" i="1"/>
  <c r="L123" i="1"/>
  <c r="J123" i="1"/>
  <c r="I123" i="1"/>
  <c r="H123" i="1"/>
  <c r="L122" i="1"/>
  <c r="J122" i="1"/>
  <c r="I122" i="1"/>
  <c r="H122" i="1"/>
  <c r="L121" i="1"/>
  <c r="J121" i="1"/>
  <c r="I121" i="1"/>
  <c r="H121" i="1"/>
  <c r="L120" i="1"/>
  <c r="J120" i="1"/>
  <c r="I120" i="1"/>
  <c r="H120" i="1"/>
  <c r="L119" i="1"/>
  <c r="J119" i="1"/>
  <c r="I119" i="1"/>
  <c r="H119" i="1"/>
  <c r="L118" i="1"/>
  <c r="J118" i="1"/>
  <c r="I118" i="1"/>
  <c r="H118" i="1"/>
  <c r="L117" i="1"/>
  <c r="J117" i="1"/>
  <c r="I117" i="1"/>
  <c r="H117" i="1"/>
  <c r="L116" i="1"/>
  <c r="J116" i="1"/>
  <c r="I116" i="1"/>
  <c r="H116" i="1"/>
  <c r="L115" i="1"/>
  <c r="J115" i="1"/>
  <c r="I115" i="1"/>
  <c r="H115" i="1"/>
  <c r="L114" i="1"/>
  <c r="J114" i="1"/>
  <c r="I114" i="1"/>
  <c r="H114" i="1"/>
  <c r="L113" i="1"/>
  <c r="J113" i="1"/>
  <c r="I113" i="1"/>
  <c r="H113" i="1"/>
  <c r="L112" i="1"/>
  <c r="J112" i="1"/>
  <c r="I112" i="1"/>
  <c r="H112" i="1"/>
  <c r="L111" i="1"/>
  <c r="J111" i="1"/>
  <c r="I111" i="1"/>
  <c r="H111" i="1"/>
  <c r="L110" i="1"/>
  <c r="J110" i="1"/>
  <c r="I110" i="1"/>
  <c r="H110" i="1"/>
  <c r="L109" i="1"/>
  <c r="L127" i="1" s="1"/>
  <c r="K154" i="1" s="1"/>
  <c r="J109" i="1"/>
  <c r="I109" i="1"/>
  <c r="H109" i="1"/>
  <c r="L100" i="1"/>
  <c r="J100" i="1"/>
  <c r="I100" i="1"/>
  <c r="H100" i="1"/>
  <c r="L99" i="1"/>
  <c r="J99" i="1"/>
  <c r="I99" i="1"/>
  <c r="H99" i="1"/>
  <c r="L98" i="1"/>
  <c r="J98" i="1"/>
  <c r="I98" i="1"/>
  <c r="H98" i="1"/>
  <c r="L97" i="1"/>
  <c r="J97" i="1"/>
  <c r="I97" i="1"/>
  <c r="H97" i="1"/>
  <c r="L96" i="1"/>
  <c r="J96" i="1"/>
  <c r="I96" i="1"/>
  <c r="H96" i="1"/>
  <c r="L95" i="1"/>
  <c r="J95" i="1"/>
  <c r="I95" i="1"/>
  <c r="H95" i="1"/>
  <c r="L94" i="1"/>
  <c r="J94" i="1"/>
  <c r="I94" i="1"/>
  <c r="H94" i="1"/>
  <c r="L93" i="1"/>
  <c r="J93" i="1"/>
  <c r="I93" i="1"/>
  <c r="H93" i="1"/>
  <c r="L92" i="1"/>
  <c r="J92" i="1"/>
  <c r="I92" i="1"/>
  <c r="H92" i="1"/>
  <c r="L91" i="1"/>
  <c r="J91" i="1"/>
  <c r="I91" i="1"/>
  <c r="H91" i="1"/>
  <c r="L90" i="1"/>
  <c r="J90" i="1"/>
  <c r="I90" i="1"/>
  <c r="H90" i="1"/>
  <c r="L89" i="1"/>
  <c r="J89" i="1"/>
  <c r="I89" i="1"/>
  <c r="H89" i="1"/>
  <c r="L88" i="1"/>
  <c r="J88" i="1"/>
  <c r="I88" i="1"/>
  <c r="H88" i="1"/>
  <c r="L87" i="1"/>
  <c r="J87" i="1"/>
  <c r="I87" i="1"/>
  <c r="H87" i="1"/>
  <c r="L86" i="1"/>
  <c r="J86" i="1"/>
  <c r="L102" i="1" s="1"/>
  <c r="G153" i="1" s="1"/>
  <c r="I86" i="1"/>
  <c r="H86" i="1"/>
  <c r="L104" i="1" l="1"/>
  <c r="K153" i="1" s="1"/>
  <c r="L125" i="1"/>
  <c r="G154" i="1" s="1"/>
  <c r="L77" i="1"/>
  <c r="J77" i="1"/>
  <c r="I77" i="1"/>
  <c r="H77" i="1"/>
  <c r="L76" i="1"/>
  <c r="J76" i="1"/>
  <c r="I76" i="1"/>
  <c r="H76" i="1"/>
  <c r="L75" i="1"/>
  <c r="J75" i="1"/>
  <c r="I75" i="1"/>
  <c r="H75" i="1"/>
  <c r="L74" i="1"/>
  <c r="J74" i="1"/>
  <c r="I74" i="1"/>
  <c r="H74" i="1"/>
  <c r="L73" i="1"/>
  <c r="J73" i="1"/>
  <c r="I73" i="1"/>
  <c r="H73" i="1"/>
  <c r="L72" i="1"/>
  <c r="J72" i="1"/>
  <c r="I72" i="1"/>
  <c r="H72" i="1"/>
  <c r="L71" i="1"/>
  <c r="J71" i="1"/>
  <c r="I71" i="1"/>
  <c r="H71" i="1"/>
  <c r="L70" i="1"/>
  <c r="J70" i="1"/>
  <c r="I70" i="1"/>
  <c r="H70" i="1"/>
  <c r="L69" i="1"/>
  <c r="L81" i="1" s="1"/>
  <c r="K152" i="1" s="1"/>
  <c r="J69" i="1"/>
  <c r="L79" i="1" s="1"/>
  <c r="G152" i="1" s="1"/>
  <c r="I69" i="1"/>
  <c r="H69" i="1"/>
  <c r="L26" i="1"/>
  <c r="J26" i="1"/>
  <c r="I26" i="1"/>
  <c r="H26" i="1"/>
  <c r="L60" i="1" l="1"/>
  <c r="J60" i="1"/>
  <c r="I60" i="1"/>
  <c r="H60" i="1"/>
  <c r="L59" i="1"/>
  <c r="J59" i="1"/>
  <c r="I59" i="1"/>
  <c r="H59" i="1"/>
  <c r="L58" i="1"/>
  <c r="J58" i="1"/>
  <c r="I58" i="1"/>
  <c r="H58" i="1"/>
  <c r="L57" i="1"/>
  <c r="J57" i="1"/>
  <c r="I57" i="1"/>
  <c r="H57" i="1"/>
  <c r="L56" i="1"/>
  <c r="J56" i="1"/>
  <c r="I56" i="1"/>
  <c r="H56" i="1"/>
  <c r="L55" i="1"/>
  <c r="J55" i="1"/>
  <c r="I55" i="1"/>
  <c r="H55" i="1"/>
  <c r="L54" i="1"/>
  <c r="J54" i="1"/>
  <c r="I54" i="1"/>
  <c r="H54" i="1"/>
  <c r="L53" i="1"/>
  <c r="J53" i="1"/>
  <c r="L62" i="1" s="1"/>
  <c r="G151" i="1" s="1"/>
  <c r="I53" i="1"/>
  <c r="H53" i="1"/>
  <c r="L44" i="1"/>
  <c r="J44" i="1"/>
  <c r="I44" i="1"/>
  <c r="H44" i="1"/>
  <c r="L43" i="1"/>
  <c r="J43" i="1"/>
  <c r="I43" i="1"/>
  <c r="H43" i="1"/>
  <c r="L42" i="1"/>
  <c r="J42" i="1"/>
  <c r="I42" i="1"/>
  <c r="H42" i="1"/>
  <c r="L41" i="1"/>
  <c r="J41" i="1"/>
  <c r="I41" i="1"/>
  <c r="H41" i="1"/>
  <c r="L40" i="1"/>
  <c r="J40" i="1"/>
  <c r="I40" i="1"/>
  <c r="H40" i="1"/>
  <c r="L39" i="1"/>
  <c r="J39" i="1"/>
  <c r="I39" i="1"/>
  <c r="H39" i="1"/>
  <c r="L38" i="1"/>
  <c r="J38" i="1"/>
  <c r="I38" i="1"/>
  <c r="H38" i="1"/>
  <c r="L37" i="1"/>
  <c r="J37" i="1"/>
  <c r="I37" i="1"/>
  <c r="H37" i="1"/>
  <c r="L36" i="1"/>
  <c r="J36" i="1"/>
  <c r="I36" i="1"/>
  <c r="H36" i="1"/>
  <c r="L35" i="1"/>
  <c r="J35" i="1"/>
  <c r="I35" i="1"/>
  <c r="H35" i="1"/>
  <c r="L34" i="1"/>
  <c r="J34" i="1"/>
  <c r="I34" i="1"/>
  <c r="H34" i="1"/>
  <c r="L33" i="1"/>
  <c r="J33" i="1"/>
  <c r="I33" i="1"/>
  <c r="H33" i="1"/>
  <c r="L32" i="1"/>
  <c r="J32" i="1"/>
  <c r="I32" i="1"/>
  <c r="H32" i="1"/>
  <c r="L31" i="1"/>
  <c r="J31" i="1"/>
  <c r="I31" i="1"/>
  <c r="H31" i="1"/>
  <c r="L30" i="1"/>
  <c r="J30" i="1"/>
  <c r="I30" i="1"/>
  <c r="H30" i="1"/>
  <c r="L29" i="1"/>
  <c r="J29" i="1"/>
  <c r="I29" i="1"/>
  <c r="H29" i="1"/>
  <c r="L28" i="1"/>
  <c r="J28" i="1"/>
  <c r="I28" i="1"/>
  <c r="H28" i="1"/>
  <c r="L27" i="1"/>
  <c r="L48" i="1" s="1"/>
  <c r="K150" i="1" s="1"/>
  <c r="J27" i="1"/>
  <c r="I27" i="1"/>
  <c r="H27" i="1"/>
  <c r="L64" i="1" l="1"/>
  <c r="K151" i="1" s="1"/>
  <c r="L46" i="1"/>
  <c r="G150" i="1" s="1"/>
  <c r="G156" i="1" s="1"/>
  <c r="G157" i="1" s="1"/>
  <c r="L47" i="1"/>
  <c r="I150" i="1" s="1"/>
  <c r="L17" i="1"/>
  <c r="J17" i="1"/>
  <c r="I17" i="1"/>
  <c r="H17" i="1"/>
  <c r="L16" i="1"/>
  <c r="J16" i="1"/>
  <c r="I16" i="1"/>
  <c r="H16" i="1"/>
  <c r="L15" i="1"/>
  <c r="J15" i="1"/>
  <c r="I15" i="1"/>
  <c r="H15" i="1"/>
  <c r="L14" i="1"/>
  <c r="J14" i="1"/>
  <c r="I14" i="1"/>
  <c r="H14" i="1"/>
  <c r="L13" i="1"/>
  <c r="J13" i="1"/>
  <c r="I13" i="1"/>
  <c r="H13" i="1"/>
  <c r="L12" i="1"/>
  <c r="J12" i="1"/>
  <c r="I12" i="1"/>
  <c r="H12" i="1"/>
  <c r="L11" i="1"/>
  <c r="J11" i="1"/>
  <c r="I11" i="1"/>
  <c r="H11" i="1"/>
  <c r="L10" i="1"/>
  <c r="J10" i="1"/>
  <c r="I10" i="1"/>
  <c r="H10" i="1"/>
  <c r="L9" i="1"/>
  <c r="J9" i="1"/>
  <c r="I9" i="1"/>
  <c r="H9" i="1"/>
  <c r="L8" i="1"/>
  <c r="J8" i="1"/>
  <c r="I8" i="1"/>
  <c r="H8" i="1"/>
  <c r="L7" i="1"/>
  <c r="J7" i="1"/>
  <c r="I7" i="1"/>
  <c r="H7" i="1"/>
  <c r="L21" i="1"/>
  <c r="K149" i="1" s="1"/>
  <c r="K156" i="1" l="1"/>
  <c r="K157" i="1" s="1"/>
  <c r="L20" i="1"/>
  <c r="I149" i="1" s="1"/>
  <c r="I156" i="1" s="1"/>
  <c r="I157" i="1" s="1"/>
</calcChain>
</file>

<file path=xl/sharedStrings.xml><?xml version="1.0" encoding="utf-8"?>
<sst xmlns="http://schemas.openxmlformats.org/spreadsheetml/2006/main" count="435" uniqueCount="154">
  <si>
    <t>Číslo položky</t>
  </si>
  <si>
    <t>Popis prvku</t>
  </si>
  <si>
    <t>Profil</t>
  </si>
  <si>
    <t>třída oceli</t>
  </si>
  <si>
    <t>Počet kusů</t>
  </si>
  <si>
    <r>
      <t xml:space="preserve">Délka </t>
    </r>
    <r>
      <rPr>
        <b/>
        <sz val="12"/>
        <color theme="1"/>
        <rFont val="Calibri"/>
        <family val="2"/>
        <charset val="238"/>
      </rPr>
      <t>[mm/ks]</t>
    </r>
  </si>
  <si>
    <r>
      <t xml:space="preserve">Hmotnost </t>
    </r>
    <r>
      <rPr>
        <b/>
        <sz val="12"/>
        <color theme="1"/>
        <rFont val="Calibri"/>
        <family val="2"/>
        <charset val="238"/>
      </rPr>
      <t>[kg/m]</t>
    </r>
  </si>
  <si>
    <r>
      <t xml:space="preserve">Hmotnost </t>
    </r>
    <r>
      <rPr>
        <b/>
        <sz val="12"/>
        <color theme="1"/>
        <rFont val="Calibri"/>
        <family val="2"/>
        <charset val="238"/>
      </rPr>
      <t>[kg/ks]</t>
    </r>
  </si>
  <si>
    <r>
      <t xml:space="preserve">Délka celkem </t>
    </r>
    <r>
      <rPr>
        <b/>
        <sz val="12"/>
        <color theme="1"/>
        <rFont val="Calibri"/>
        <family val="2"/>
        <charset val="238"/>
      </rPr>
      <t>[m]</t>
    </r>
  </si>
  <si>
    <r>
      <t xml:space="preserve">Hmotnost celkem </t>
    </r>
    <r>
      <rPr>
        <b/>
        <sz val="12"/>
        <color theme="1"/>
        <rFont val="Calibri"/>
        <family val="2"/>
        <charset val="238"/>
      </rPr>
      <t>[kg]</t>
    </r>
  </si>
  <si>
    <r>
      <t xml:space="preserve">Plocha povrchu </t>
    </r>
    <r>
      <rPr>
        <b/>
        <sz val="12"/>
        <color theme="1"/>
        <rFont val="Calibri"/>
        <family val="2"/>
        <charset val="238"/>
      </rPr>
      <t>[m</t>
    </r>
    <r>
      <rPr>
        <b/>
        <vertAlign val="superscript"/>
        <sz val="12"/>
        <color theme="1"/>
        <rFont val="Calibri"/>
        <family val="2"/>
        <charset val="238"/>
      </rPr>
      <t>2</t>
    </r>
    <r>
      <rPr>
        <b/>
        <sz val="12"/>
        <color theme="1"/>
        <rFont val="Calibri"/>
        <family val="2"/>
        <charset val="238"/>
      </rPr>
      <t>/m]</t>
    </r>
  </si>
  <si>
    <r>
      <t xml:space="preserve">nátěr plocha </t>
    </r>
    <r>
      <rPr>
        <b/>
        <sz val="12"/>
        <color theme="1"/>
        <rFont val="Calibri"/>
        <family val="2"/>
        <charset val="238"/>
      </rPr>
      <t>[m</t>
    </r>
    <r>
      <rPr>
        <b/>
        <vertAlign val="superscript"/>
        <sz val="12"/>
        <color theme="1"/>
        <rFont val="Calibri"/>
        <family val="2"/>
        <charset val="238"/>
      </rPr>
      <t>2</t>
    </r>
    <r>
      <rPr>
        <b/>
        <sz val="12"/>
        <color theme="1"/>
        <rFont val="Calibri"/>
        <family val="2"/>
        <charset val="238"/>
      </rPr>
      <t>]</t>
    </r>
  </si>
  <si>
    <t>SOUHRN</t>
  </si>
  <si>
    <r>
      <t xml:space="preserve">Nátěrová plocha celkem </t>
    </r>
    <r>
      <rPr>
        <b/>
        <sz val="12"/>
        <color theme="1"/>
        <rFont val="Calibri"/>
        <family val="2"/>
        <charset val="238"/>
      </rPr>
      <t>[m</t>
    </r>
    <r>
      <rPr>
        <b/>
        <vertAlign val="superscript"/>
        <sz val="12"/>
        <color theme="1"/>
        <rFont val="Calibri"/>
        <family val="2"/>
        <charset val="238"/>
      </rPr>
      <t>2</t>
    </r>
    <r>
      <rPr>
        <b/>
        <sz val="12"/>
        <color theme="1"/>
        <rFont val="Calibri"/>
        <family val="2"/>
        <charset val="238"/>
      </rPr>
      <t>]</t>
    </r>
  </si>
  <si>
    <t>S235</t>
  </si>
  <si>
    <t>Výkaz oceli a nátěrových ploch</t>
  </si>
  <si>
    <t>SO 31-19-12 ŽST Jihlava město, návěstní krakorec v km 90.710</t>
  </si>
  <si>
    <t>P25x600</t>
  </si>
  <si>
    <t>Výztuhy paty</t>
  </si>
  <si>
    <t>P15x275</t>
  </si>
  <si>
    <t>Výztuha paty</t>
  </si>
  <si>
    <t>P10x275</t>
  </si>
  <si>
    <t>Sloupy</t>
  </si>
  <si>
    <t>U200</t>
  </si>
  <si>
    <t>Ztužení sloupu</t>
  </si>
  <si>
    <t>P8x260</t>
  </si>
  <si>
    <t>Styčníkový plech ztužení</t>
  </si>
  <si>
    <t>P10x120</t>
  </si>
  <si>
    <t>Příčel ztužení sloupu</t>
  </si>
  <si>
    <t>U160</t>
  </si>
  <si>
    <t>Spojka příčného ztužení</t>
  </si>
  <si>
    <t>P10x100</t>
  </si>
  <si>
    <t>Úložná deska</t>
  </si>
  <si>
    <t>P20x320</t>
  </si>
  <si>
    <t>Patní plech</t>
  </si>
  <si>
    <t>SLOUP</t>
  </si>
  <si>
    <t>Styčn. pl. spodního pásu</t>
  </si>
  <si>
    <t>P10x180</t>
  </si>
  <si>
    <t>Výztuha stojiny</t>
  </si>
  <si>
    <t>Stojina přípoje na sloup</t>
  </si>
  <si>
    <t>P10x230</t>
  </si>
  <si>
    <t>Spodní pás</t>
  </si>
  <si>
    <t>Horní pás</t>
  </si>
  <si>
    <t>U120</t>
  </si>
  <si>
    <t>Horní ztužidlo</t>
  </si>
  <si>
    <t>16a</t>
  </si>
  <si>
    <t>U80</t>
  </si>
  <si>
    <t>16b</t>
  </si>
  <si>
    <t>U100</t>
  </si>
  <si>
    <t>16c</t>
  </si>
  <si>
    <t>16d</t>
  </si>
  <si>
    <t>U140</t>
  </si>
  <si>
    <t>Styč. pl. horního ztužidla</t>
  </si>
  <si>
    <t>L80x80x6</t>
  </si>
  <si>
    <t>Podpůrný úhelník podlahy</t>
  </si>
  <si>
    <t>Dolní ztužidlo</t>
  </si>
  <si>
    <t>Podlahový plech</t>
  </si>
  <si>
    <t>P8x920</t>
  </si>
  <si>
    <t>Styčníkový pl. diagonál</t>
  </si>
  <si>
    <t>P10x710</t>
  </si>
  <si>
    <t>22a</t>
  </si>
  <si>
    <t>22b</t>
  </si>
  <si>
    <t>22c</t>
  </si>
  <si>
    <t>22d</t>
  </si>
  <si>
    <t>22e</t>
  </si>
  <si>
    <t>Diagonála</t>
  </si>
  <si>
    <t>U180</t>
  </si>
  <si>
    <t>ZÁBRADLÍ</t>
  </si>
  <si>
    <t>L70x70x8</t>
  </si>
  <si>
    <t>Přípojný úhelník zábradlí</t>
  </si>
  <si>
    <t>Styčníkový pl. zábradlí</t>
  </si>
  <si>
    <t>P10x90</t>
  </si>
  <si>
    <t>Madlo zábradlí</t>
  </si>
  <si>
    <t>27a</t>
  </si>
  <si>
    <t>27b</t>
  </si>
  <si>
    <t>27c</t>
  </si>
  <si>
    <t>27d</t>
  </si>
  <si>
    <t>KOŠE NÁVĚSTIDEL</t>
  </si>
  <si>
    <t>31a</t>
  </si>
  <si>
    <t>31b</t>
  </si>
  <si>
    <t>P10x130</t>
  </si>
  <si>
    <t>P10x440</t>
  </si>
  <si>
    <t>P10x330</t>
  </si>
  <si>
    <t>Čelní deska</t>
  </si>
  <si>
    <t>Výztuha konzoly</t>
  </si>
  <si>
    <t>Spodní lemovací úhelník</t>
  </si>
  <si>
    <t>Podlahový plech konzoly</t>
  </si>
  <si>
    <t>Sloupek</t>
  </si>
  <si>
    <t>Madlo</t>
  </si>
  <si>
    <t>ŽEBŘÍK</t>
  </si>
  <si>
    <t>Stupadla</t>
  </si>
  <si>
    <t>KR20</t>
  </si>
  <si>
    <t>Přípojný úhelník</t>
  </si>
  <si>
    <t>L70x70x7</t>
  </si>
  <si>
    <t>Štěřín</t>
  </si>
  <si>
    <t>Ochranný koš</t>
  </si>
  <si>
    <t>P8x50</t>
  </si>
  <si>
    <t>Svislé pruty koše</t>
  </si>
  <si>
    <t>Čelní deska přípoje</t>
  </si>
  <si>
    <t>P10x70</t>
  </si>
  <si>
    <t>Přípojná deska</t>
  </si>
  <si>
    <t>P15x100</t>
  </si>
  <si>
    <t>40a</t>
  </si>
  <si>
    <t>40b</t>
  </si>
  <si>
    <t>40c</t>
  </si>
  <si>
    <t>40d</t>
  </si>
  <si>
    <t>40e</t>
  </si>
  <si>
    <t>40f</t>
  </si>
  <si>
    <t>40g</t>
  </si>
  <si>
    <t>40h</t>
  </si>
  <si>
    <t>Rám</t>
  </si>
  <si>
    <t>Plechové panty rámu</t>
  </si>
  <si>
    <t>Mříž rámu</t>
  </si>
  <si>
    <t>Madlo rámu</t>
  </si>
  <si>
    <t>Pant rámu</t>
  </si>
  <si>
    <t>Ochranná síť rámu</t>
  </si>
  <si>
    <t>P5x50</t>
  </si>
  <si>
    <t>P8x150</t>
  </si>
  <si>
    <t>KR12</t>
  </si>
  <si>
    <t>KR16</t>
  </si>
  <si>
    <t>TR22x2,5</t>
  </si>
  <si>
    <t>ZÁBRANY PROTI DOTYKU</t>
  </si>
  <si>
    <t>Síť 750x2</t>
  </si>
  <si>
    <t>Výplňová síť</t>
  </si>
  <si>
    <t>Síť 1000x2</t>
  </si>
  <si>
    <t>OSTATNÍ</t>
  </si>
  <si>
    <t>Tyč kotevního šrouby</t>
  </si>
  <si>
    <t>D56</t>
  </si>
  <si>
    <t>P20x200</t>
  </si>
  <si>
    <t>Patní plech kot. šroubu</t>
  </si>
  <si>
    <t>Výztuha paty kot. šroubu</t>
  </si>
  <si>
    <t>P10x30</t>
  </si>
  <si>
    <t>Příčný rám kot. šroubu</t>
  </si>
  <si>
    <t>Příčné ztužidlo kot. šroubu</t>
  </si>
  <si>
    <t>Podélný rám kot. šroubu</t>
  </si>
  <si>
    <t>Podélné ztužidlo kot. šroubu</t>
  </si>
  <si>
    <t>Tr.57x3</t>
  </si>
  <si>
    <t>Tr.133x4</t>
  </si>
  <si>
    <t>Chránička kabelů zab. zař.</t>
  </si>
  <si>
    <t>Sloupek pro skříň</t>
  </si>
  <si>
    <t>PŘÍHRADOVÝ NOSNÍK</t>
  </si>
  <si>
    <t>S355</t>
  </si>
  <si>
    <r>
      <t xml:space="preserve">Hmotnost oceli S235 celkem </t>
    </r>
    <r>
      <rPr>
        <b/>
        <sz val="12"/>
        <color theme="1"/>
        <rFont val="Calibri"/>
        <family val="2"/>
        <charset val="238"/>
      </rPr>
      <t>[kg]</t>
    </r>
  </si>
  <si>
    <r>
      <t xml:space="preserve">Hmotnost oceli S355 celkem </t>
    </r>
    <r>
      <rPr>
        <b/>
        <sz val="12"/>
        <color theme="1"/>
        <rFont val="Calibri"/>
        <family val="2"/>
        <charset val="238"/>
      </rPr>
      <t>[kg]</t>
    </r>
  </si>
  <si>
    <t>Prvek</t>
  </si>
  <si>
    <t>Nátěrová plocha</t>
  </si>
  <si>
    <t>kg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</si>
  <si>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</si>
  <si>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 xml:space="preserve">Sváry, spojovací prostředky, ostatní - 5 % </t>
  </si>
  <si>
    <r>
      <t>m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</si>
  <si>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t>SOUHRN OCELOVÝCH KOSNTRUKCÍ</t>
  </si>
  <si>
    <t>Hmotnost oceli S235</t>
  </si>
  <si>
    <t>Hmotnost oceli S355</t>
  </si>
  <si>
    <t>L45x45x5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</si>
</sst>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vertAlign val="superscript"/>
      <sz val="12"/>
      <color theme="1"/>
      <name val="Calibri"/>
      <family val="2"/>
      <charset val="238"/>
    </font>
    <font>
      <b/>
      <u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Alignment="1">
      <alignment wrapText="1"/>
    </xf>
    <xf numFmtId="0" fontId="0" fillId="0" borderId="0" xfId="0" applyFill="1"/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/>
    <xf numFmtId="0" fontId="0" fillId="0" borderId="7" xfId="0" applyFill="1" applyBorder="1"/>
    <xf numFmtId="0" fontId="0" fillId="0" borderId="8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0" xfId="0" applyFill="1" applyBorder="1"/>
    <xf numFmtId="0" fontId="0" fillId="0" borderId="16" xfId="0" applyFill="1" applyBorder="1"/>
    <xf numFmtId="0" fontId="0" fillId="0" borderId="17" xfId="0" applyFill="1" applyBorder="1"/>
    <xf numFmtId="0" fontId="2" fillId="0" borderId="12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164" fontId="0" fillId="0" borderId="6" xfId="0" applyNumberFormat="1" applyFill="1" applyBorder="1"/>
    <xf numFmtId="164" fontId="0" fillId="0" borderId="7" xfId="0" applyNumberFormat="1" applyFill="1" applyBorder="1"/>
    <xf numFmtId="164" fontId="0" fillId="0" borderId="18" xfId="0" applyNumberFormat="1" applyFill="1" applyBorder="1"/>
    <xf numFmtId="164" fontId="0" fillId="0" borderId="8" xfId="0" applyNumberFormat="1" applyFill="1" applyBorder="1"/>
    <xf numFmtId="164" fontId="0" fillId="0" borderId="20" xfId="0" applyNumberFormat="1" applyFill="1" applyBorder="1"/>
    <xf numFmtId="164" fontId="0" fillId="0" borderId="19" xfId="0" applyNumberFormat="1" applyFill="1" applyBorder="1"/>
    <xf numFmtId="0" fontId="0" fillId="0" borderId="20" xfId="0" applyFill="1" applyBorder="1"/>
    <xf numFmtId="164" fontId="0" fillId="0" borderId="25" xfId="0" applyNumberFormat="1" applyFill="1" applyBorder="1"/>
    <xf numFmtId="164" fontId="0" fillId="0" borderId="11" xfId="0" applyNumberFormat="1" applyFill="1" applyBorder="1"/>
    <xf numFmtId="164" fontId="0" fillId="0" borderId="24" xfId="0" applyNumberFormat="1" applyFill="1" applyBorder="1"/>
    <xf numFmtId="0" fontId="0" fillId="0" borderId="11" xfId="0" applyFill="1" applyBorder="1"/>
    <xf numFmtId="164" fontId="2" fillId="0" borderId="25" xfId="0" applyNumberFormat="1" applyFont="1" applyFill="1" applyBorder="1"/>
    <xf numFmtId="164" fontId="2" fillId="0" borderId="17" xfId="0" applyNumberFormat="1" applyFont="1" applyFill="1" applyBorder="1"/>
    <xf numFmtId="164" fontId="2" fillId="0" borderId="24" xfId="0" applyNumberFormat="1" applyFont="1" applyFill="1" applyBorder="1"/>
    <xf numFmtId="0" fontId="2" fillId="0" borderId="17" xfId="0" applyFont="1" applyFill="1" applyBorder="1"/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26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21" xfId="0" applyFont="1" applyFill="1" applyBorder="1" applyAlignment="1">
      <alignment horizontal="left" vertical="center"/>
    </xf>
    <xf numFmtId="0" fontId="2" fillId="0" borderId="22" xfId="0" applyFont="1" applyFill="1" applyBorder="1" applyAlignment="1">
      <alignment horizontal="left" vertical="center"/>
    </xf>
    <xf numFmtId="0" fontId="2" fillId="0" borderId="23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7"/>
  <sheetViews>
    <sheetView showGridLines="0" tabSelected="1" topLeftCell="A139" zoomScaleNormal="100" workbookViewId="0">
      <selection activeCell="B159" sqref="B159"/>
    </sheetView>
  </sheetViews>
  <sheetFormatPr defaultRowHeight="15" x14ac:dyDescent="0.25"/>
  <cols>
    <col min="2" max="2" width="26.85546875" bestFit="1" customWidth="1"/>
    <col min="7" max="12" width="10.7109375" customWidth="1"/>
  </cols>
  <sheetData>
    <row r="1" spans="1:13" ht="15.75" x14ac:dyDescent="0.25">
      <c r="A1" s="57" t="s">
        <v>16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3" ht="15.75" x14ac:dyDescent="0.25">
      <c r="A2" s="57" t="s">
        <v>15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3" ht="15.75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19.5" thickBot="1" x14ac:dyDescent="0.3">
      <c r="A4" s="54" t="s">
        <v>35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6"/>
    </row>
    <row r="5" spans="1:13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3" ht="50.25" thickBot="1" x14ac:dyDescent="0.3">
      <c r="A6" s="3" t="s">
        <v>0</v>
      </c>
      <c r="B6" s="4" t="s">
        <v>1</v>
      </c>
      <c r="C6" s="4" t="s">
        <v>2</v>
      </c>
      <c r="D6" s="4" t="s">
        <v>3</v>
      </c>
      <c r="E6" s="4" t="s">
        <v>5</v>
      </c>
      <c r="F6" s="4" t="s">
        <v>4</v>
      </c>
      <c r="G6" s="4" t="s">
        <v>6</v>
      </c>
      <c r="H6" s="4" t="s">
        <v>7</v>
      </c>
      <c r="I6" s="4" t="s">
        <v>8</v>
      </c>
      <c r="J6" s="4" t="s">
        <v>9</v>
      </c>
      <c r="K6" s="4" t="s">
        <v>10</v>
      </c>
      <c r="L6" s="5" t="s">
        <v>11</v>
      </c>
      <c r="M6" s="1"/>
    </row>
    <row r="7" spans="1:13" x14ac:dyDescent="0.25">
      <c r="A7" s="6">
        <v>1</v>
      </c>
      <c r="B7" s="7" t="s">
        <v>34</v>
      </c>
      <c r="C7" s="7" t="s">
        <v>17</v>
      </c>
      <c r="D7" s="7" t="s">
        <v>141</v>
      </c>
      <c r="E7" s="8">
        <v>1500</v>
      </c>
      <c r="F7" s="8">
        <v>2</v>
      </c>
      <c r="G7" s="8">
        <v>117.75</v>
      </c>
      <c r="H7" s="8">
        <f t="shared" ref="H7:H17" si="0">G7*E7/1000</f>
        <v>176.625</v>
      </c>
      <c r="I7" s="8">
        <f t="shared" ref="I7:I17" si="1">E7*F7/1000</f>
        <v>3</v>
      </c>
      <c r="J7" s="8">
        <f t="shared" ref="J7:J17" si="2">G7*E7*F7/1000</f>
        <v>353.25</v>
      </c>
      <c r="K7" s="8">
        <v>1.25</v>
      </c>
      <c r="L7" s="9">
        <f t="shared" ref="L7:L17" si="3">K7*F7*E7/1000</f>
        <v>3.75</v>
      </c>
    </row>
    <row r="8" spans="1:13" x14ac:dyDescent="0.25">
      <c r="A8" s="10">
        <v>2</v>
      </c>
      <c r="B8" s="11" t="s">
        <v>18</v>
      </c>
      <c r="C8" s="11" t="s">
        <v>19</v>
      </c>
      <c r="D8" s="7" t="s">
        <v>141</v>
      </c>
      <c r="E8" s="12">
        <v>1500</v>
      </c>
      <c r="F8" s="12">
        <v>4</v>
      </c>
      <c r="G8" s="12">
        <v>32.380000000000003</v>
      </c>
      <c r="H8" s="8">
        <f t="shared" si="0"/>
        <v>48.570000000000007</v>
      </c>
      <c r="I8" s="8">
        <f t="shared" si="1"/>
        <v>6</v>
      </c>
      <c r="J8" s="8">
        <f t="shared" si="2"/>
        <v>194.28000000000003</v>
      </c>
      <c r="K8" s="8">
        <v>0.57999999999999996</v>
      </c>
      <c r="L8" s="9">
        <f t="shared" si="3"/>
        <v>3.4799999999999995</v>
      </c>
    </row>
    <row r="9" spans="1:13" x14ac:dyDescent="0.25">
      <c r="A9" s="10">
        <v>3</v>
      </c>
      <c r="B9" s="11" t="s">
        <v>18</v>
      </c>
      <c r="C9" s="11" t="s">
        <v>19</v>
      </c>
      <c r="D9" s="7" t="s">
        <v>141</v>
      </c>
      <c r="E9" s="12">
        <v>135</v>
      </c>
      <c r="F9" s="12">
        <v>8</v>
      </c>
      <c r="G9" s="12">
        <v>32.380000000000003</v>
      </c>
      <c r="H9" s="8">
        <f t="shared" si="0"/>
        <v>4.3712999999999997</v>
      </c>
      <c r="I9" s="8">
        <f t="shared" si="1"/>
        <v>1.08</v>
      </c>
      <c r="J9" s="8">
        <f t="shared" si="2"/>
        <v>34.970399999999998</v>
      </c>
      <c r="K9" s="8">
        <v>0.57999999999999996</v>
      </c>
      <c r="L9" s="9">
        <f t="shared" si="3"/>
        <v>0.62639999999999996</v>
      </c>
    </row>
    <row r="10" spans="1:13" x14ac:dyDescent="0.25">
      <c r="A10" s="10">
        <v>4</v>
      </c>
      <c r="B10" s="11" t="s">
        <v>20</v>
      </c>
      <c r="C10" s="11" t="s">
        <v>21</v>
      </c>
      <c r="D10" s="7" t="s">
        <v>141</v>
      </c>
      <c r="E10" s="12">
        <v>150</v>
      </c>
      <c r="F10" s="12">
        <v>8</v>
      </c>
      <c r="G10" s="12">
        <v>21.59</v>
      </c>
      <c r="H10" s="8">
        <f t="shared" si="0"/>
        <v>3.2385000000000002</v>
      </c>
      <c r="I10" s="8">
        <f t="shared" si="1"/>
        <v>1.2</v>
      </c>
      <c r="J10" s="8">
        <f t="shared" si="2"/>
        <v>25.908000000000001</v>
      </c>
      <c r="K10" s="8">
        <v>0.57999999999999996</v>
      </c>
      <c r="L10" s="9">
        <f t="shared" si="3"/>
        <v>0.69599999999999995</v>
      </c>
    </row>
    <row r="11" spans="1:13" x14ac:dyDescent="0.25">
      <c r="A11" s="10">
        <v>5</v>
      </c>
      <c r="B11" s="11" t="s">
        <v>22</v>
      </c>
      <c r="C11" s="11" t="s">
        <v>23</v>
      </c>
      <c r="D11" s="7" t="s">
        <v>141</v>
      </c>
      <c r="E11" s="12">
        <v>9270</v>
      </c>
      <c r="F11" s="12">
        <v>8</v>
      </c>
      <c r="G11" s="12">
        <v>25.3</v>
      </c>
      <c r="H11" s="8">
        <f t="shared" si="0"/>
        <v>234.53100000000001</v>
      </c>
      <c r="I11" s="8">
        <f t="shared" si="1"/>
        <v>74.16</v>
      </c>
      <c r="J11" s="8">
        <f t="shared" si="2"/>
        <v>1876.248</v>
      </c>
      <c r="K11" s="8">
        <v>0.66100000000000003</v>
      </c>
      <c r="L11" s="9">
        <f t="shared" si="3"/>
        <v>49.019760000000005</v>
      </c>
    </row>
    <row r="12" spans="1:13" x14ac:dyDescent="0.25">
      <c r="A12" s="10">
        <v>6</v>
      </c>
      <c r="B12" s="11" t="s">
        <v>24</v>
      </c>
      <c r="C12" s="11" t="s">
        <v>25</v>
      </c>
      <c r="D12" s="7" t="s">
        <v>141</v>
      </c>
      <c r="E12" s="12">
        <v>150</v>
      </c>
      <c r="F12" s="12">
        <v>144</v>
      </c>
      <c r="G12" s="12">
        <v>16.329999999999998</v>
      </c>
      <c r="H12" s="8">
        <f t="shared" si="0"/>
        <v>2.4494999999999996</v>
      </c>
      <c r="I12" s="8">
        <f t="shared" si="1"/>
        <v>21.6</v>
      </c>
      <c r="J12" s="8">
        <f t="shared" si="2"/>
        <v>352.72799999999995</v>
      </c>
      <c r="K12" s="8">
        <v>0.53600000000000003</v>
      </c>
      <c r="L12" s="9">
        <f t="shared" si="3"/>
        <v>11.5776</v>
      </c>
    </row>
    <row r="13" spans="1:13" x14ac:dyDescent="0.25">
      <c r="A13" s="10">
        <v>7</v>
      </c>
      <c r="B13" s="11" t="s">
        <v>26</v>
      </c>
      <c r="C13" s="11" t="s">
        <v>27</v>
      </c>
      <c r="D13" s="7" t="s">
        <v>141</v>
      </c>
      <c r="E13" s="12">
        <v>300</v>
      </c>
      <c r="F13" s="12">
        <v>40</v>
      </c>
      <c r="G13" s="12">
        <v>9.42</v>
      </c>
      <c r="H13" s="8">
        <f t="shared" si="0"/>
        <v>2.8260000000000001</v>
      </c>
      <c r="I13" s="8">
        <f t="shared" si="1"/>
        <v>12</v>
      </c>
      <c r="J13" s="8">
        <f t="shared" si="2"/>
        <v>113.04</v>
      </c>
      <c r="K13" s="8">
        <v>0.26</v>
      </c>
      <c r="L13" s="9">
        <f t="shared" si="3"/>
        <v>3.12</v>
      </c>
    </row>
    <row r="14" spans="1:13" x14ac:dyDescent="0.25">
      <c r="A14" s="10">
        <v>8</v>
      </c>
      <c r="B14" s="11" t="s">
        <v>28</v>
      </c>
      <c r="C14" s="11" t="s">
        <v>29</v>
      </c>
      <c r="D14" s="7" t="s">
        <v>141</v>
      </c>
      <c r="E14" s="12">
        <v>730</v>
      </c>
      <c r="F14" s="12">
        <v>20</v>
      </c>
      <c r="G14" s="12">
        <v>18.8</v>
      </c>
      <c r="H14" s="8">
        <f t="shared" si="0"/>
        <v>13.724</v>
      </c>
      <c r="I14" s="8">
        <f t="shared" si="1"/>
        <v>14.6</v>
      </c>
      <c r="J14" s="8">
        <f t="shared" si="2"/>
        <v>274.48</v>
      </c>
      <c r="K14" s="8">
        <v>0.54600000000000004</v>
      </c>
      <c r="L14" s="9">
        <f t="shared" si="3"/>
        <v>7.9716000000000014</v>
      </c>
    </row>
    <row r="15" spans="1:13" x14ac:dyDescent="0.25">
      <c r="A15" s="10">
        <v>9</v>
      </c>
      <c r="B15" s="11" t="s">
        <v>30</v>
      </c>
      <c r="C15" s="11" t="s">
        <v>31</v>
      </c>
      <c r="D15" s="7" t="s">
        <v>141</v>
      </c>
      <c r="E15" s="12">
        <v>240</v>
      </c>
      <c r="F15" s="12">
        <v>40</v>
      </c>
      <c r="G15" s="12">
        <v>7.85</v>
      </c>
      <c r="H15" s="8">
        <f t="shared" si="0"/>
        <v>1.8839999999999999</v>
      </c>
      <c r="I15" s="8">
        <f t="shared" si="1"/>
        <v>9.6</v>
      </c>
      <c r="J15" s="8">
        <f t="shared" si="2"/>
        <v>75.36</v>
      </c>
      <c r="K15" s="8">
        <v>0.22</v>
      </c>
      <c r="L15" s="9">
        <f t="shared" si="3"/>
        <v>2.1120000000000001</v>
      </c>
    </row>
    <row r="16" spans="1:13" x14ac:dyDescent="0.25">
      <c r="A16" s="10">
        <v>10</v>
      </c>
      <c r="B16" s="11" t="s">
        <v>32</v>
      </c>
      <c r="C16" s="11" t="s">
        <v>33</v>
      </c>
      <c r="D16" s="7" t="s">
        <v>141</v>
      </c>
      <c r="E16" s="12">
        <v>220</v>
      </c>
      <c r="F16" s="12">
        <v>4</v>
      </c>
      <c r="G16" s="12">
        <v>50.24</v>
      </c>
      <c r="H16" s="8">
        <f t="shared" si="0"/>
        <v>11.052800000000001</v>
      </c>
      <c r="I16" s="8">
        <f t="shared" si="1"/>
        <v>0.88</v>
      </c>
      <c r="J16" s="8">
        <f t="shared" si="2"/>
        <v>44.211200000000005</v>
      </c>
      <c r="K16" s="8">
        <v>0.68</v>
      </c>
      <c r="L16" s="9">
        <f t="shared" si="3"/>
        <v>0.59840000000000004</v>
      </c>
    </row>
    <row r="17" spans="1:12" ht="15.75" thickBot="1" x14ac:dyDescent="0.3">
      <c r="A17" s="13">
        <v>11</v>
      </c>
      <c r="B17" s="14" t="s">
        <v>36</v>
      </c>
      <c r="C17" s="14" t="s">
        <v>37</v>
      </c>
      <c r="D17" s="15" t="s">
        <v>141</v>
      </c>
      <c r="E17" s="16">
        <v>280</v>
      </c>
      <c r="F17" s="16">
        <v>4</v>
      </c>
      <c r="G17" s="16">
        <v>14.13</v>
      </c>
      <c r="H17" s="17">
        <f t="shared" si="0"/>
        <v>3.9563999999999999</v>
      </c>
      <c r="I17" s="17">
        <f t="shared" si="1"/>
        <v>1.1200000000000001</v>
      </c>
      <c r="J17" s="17">
        <f t="shared" si="2"/>
        <v>15.8256</v>
      </c>
      <c r="K17" s="17">
        <v>0.38</v>
      </c>
      <c r="L17" s="18">
        <f t="shared" si="3"/>
        <v>0.42560000000000003</v>
      </c>
    </row>
    <row r="18" spans="1:12" ht="15.75" thickBot="1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ht="16.5" thickBot="1" x14ac:dyDescent="0.3">
      <c r="A19" s="2"/>
      <c r="B19" s="2"/>
      <c r="C19" s="2"/>
      <c r="D19" s="2"/>
      <c r="E19" s="2"/>
      <c r="F19" s="2"/>
      <c r="G19" s="2"/>
      <c r="H19" s="19" t="s">
        <v>12</v>
      </c>
      <c r="I19" s="51" t="s">
        <v>142</v>
      </c>
      <c r="J19" s="52"/>
      <c r="K19" s="53"/>
      <c r="L19" s="20">
        <v>0</v>
      </c>
    </row>
    <row r="20" spans="1:12" ht="16.5" thickBot="1" x14ac:dyDescent="0.3">
      <c r="A20" s="2"/>
      <c r="B20" s="2"/>
      <c r="C20" s="2"/>
      <c r="D20" s="2"/>
      <c r="E20" s="2"/>
      <c r="F20" s="2"/>
      <c r="G20" s="2"/>
      <c r="H20" s="21"/>
      <c r="I20" s="51" t="s">
        <v>143</v>
      </c>
      <c r="J20" s="52"/>
      <c r="K20" s="53"/>
      <c r="L20" s="20">
        <f>SUM(J7:J17)</f>
        <v>3360.3012000000003</v>
      </c>
    </row>
    <row r="21" spans="1:12" ht="18.75" thickBot="1" x14ac:dyDescent="0.3">
      <c r="A21" s="2"/>
      <c r="B21" s="2"/>
      <c r="C21" s="2"/>
      <c r="D21" s="2"/>
      <c r="E21" s="2"/>
      <c r="F21" s="2"/>
      <c r="G21" s="2"/>
      <c r="H21" s="21"/>
      <c r="I21" s="51" t="s">
        <v>13</v>
      </c>
      <c r="J21" s="52"/>
      <c r="K21" s="53"/>
      <c r="L21" s="20">
        <f>SUM(L7:L17)</f>
        <v>83.377359999999996</v>
      </c>
    </row>
    <row r="22" spans="1:12" ht="15.75" thickBot="1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19.5" thickBot="1" x14ac:dyDescent="0.3">
      <c r="A23" s="54" t="s">
        <v>140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6"/>
    </row>
    <row r="24" spans="1:12" ht="15.75" thickBot="1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50.25" thickBot="1" x14ac:dyDescent="0.3">
      <c r="A25" s="3" t="s">
        <v>0</v>
      </c>
      <c r="B25" s="4" t="s">
        <v>1</v>
      </c>
      <c r="C25" s="4" t="s">
        <v>2</v>
      </c>
      <c r="D25" s="4" t="s">
        <v>3</v>
      </c>
      <c r="E25" s="4" t="s">
        <v>5</v>
      </c>
      <c r="F25" s="4" t="s">
        <v>4</v>
      </c>
      <c r="G25" s="4" t="s">
        <v>6</v>
      </c>
      <c r="H25" s="4" t="s">
        <v>7</v>
      </c>
      <c r="I25" s="4" t="s">
        <v>8</v>
      </c>
      <c r="J25" s="4" t="s">
        <v>9</v>
      </c>
      <c r="K25" s="4" t="s">
        <v>10</v>
      </c>
      <c r="L25" s="5" t="s">
        <v>11</v>
      </c>
    </row>
    <row r="26" spans="1:12" x14ac:dyDescent="0.25">
      <c r="A26" s="10">
        <v>10</v>
      </c>
      <c r="B26" s="11" t="s">
        <v>32</v>
      </c>
      <c r="C26" s="11" t="s">
        <v>33</v>
      </c>
      <c r="D26" s="7" t="s">
        <v>141</v>
      </c>
      <c r="E26" s="12">
        <v>220</v>
      </c>
      <c r="F26" s="12">
        <v>4</v>
      </c>
      <c r="G26" s="12">
        <v>50.24</v>
      </c>
      <c r="H26" s="8">
        <f t="shared" ref="H26" si="4">G26*E26/1000</f>
        <v>11.052800000000001</v>
      </c>
      <c r="I26" s="8">
        <f t="shared" ref="I26" si="5">E26*F26/1000</f>
        <v>0.88</v>
      </c>
      <c r="J26" s="8">
        <f t="shared" ref="J26" si="6">G26*E26*F26/1000</f>
        <v>44.211200000000005</v>
      </c>
      <c r="K26" s="8">
        <v>0.68</v>
      </c>
      <c r="L26" s="9">
        <f t="shared" ref="L26" si="7">K26*F26*E26/1000</f>
        <v>0.59840000000000004</v>
      </c>
    </row>
    <row r="27" spans="1:12" x14ac:dyDescent="0.25">
      <c r="A27" s="10">
        <v>12</v>
      </c>
      <c r="B27" s="11" t="s">
        <v>38</v>
      </c>
      <c r="C27" s="11" t="s">
        <v>40</v>
      </c>
      <c r="D27" s="7" t="s">
        <v>141</v>
      </c>
      <c r="E27" s="12">
        <v>100</v>
      </c>
      <c r="F27" s="12">
        <v>8</v>
      </c>
      <c r="G27" s="12">
        <v>18.059999999999999</v>
      </c>
      <c r="H27" s="8">
        <f t="shared" ref="H27:H40" si="8">G27*E27/1000</f>
        <v>1.8059999999999998</v>
      </c>
      <c r="I27" s="8">
        <f t="shared" ref="I27:I40" si="9">E27*F27/1000</f>
        <v>0.8</v>
      </c>
      <c r="J27" s="8">
        <f t="shared" ref="J27:J40" si="10">G27*E27*F27/1000</f>
        <v>14.447999999999999</v>
      </c>
      <c r="K27" s="8">
        <v>0.48</v>
      </c>
      <c r="L27" s="9">
        <f t="shared" ref="L27:L40" si="11">K27*F27*E27/1000</f>
        <v>0.38400000000000001</v>
      </c>
    </row>
    <row r="28" spans="1:12" x14ac:dyDescent="0.25">
      <c r="A28" s="10">
        <v>13</v>
      </c>
      <c r="B28" s="11" t="s">
        <v>39</v>
      </c>
      <c r="C28" s="11" t="s">
        <v>40</v>
      </c>
      <c r="D28" s="7" t="s">
        <v>141</v>
      </c>
      <c r="E28" s="12">
        <v>465</v>
      </c>
      <c r="F28" s="12">
        <v>4</v>
      </c>
      <c r="G28" s="12">
        <v>18.059999999999999</v>
      </c>
      <c r="H28" s="8">
        <f t="shared" si="8"/>
        <v>8.3978999999999999</v>
      </c>
      <c r="I28" s="8">
        <f t="shared" si="9"/>
        <v>1.86</v>
      </c>
      <c r="J28" s="8">
        <f t="shared" si="10"/>
        <v>33.5916</v>
      </c>
      <c r="K28" s="8">
        <v>0.48</v>
      </c>
      <c r="L28" s="9">
        <f t="shared" si="11"/>
        <v>0.89279999999999993</v>
      </c>
    </row>
    <row r="29" spans="1:12" x14ac:dyDescent="0.25">
      <c r="A29" s="10">
        <v>14</v>
      </c>
      <c r="B29" s="11" t="s">
        <v>41</v>
      </c>
      <c r="C29" s="11" t="s">
        <v>29</v>
      </c>
      <c r="D29" s="7" t="s">
        <v>141</v>
      </c>
      <c r="E29" s="12">
        <v>29780</v>
      </c>
      <c r="F29" s="12">
        <v>2</v>
      </c>
      <c r="G29" s="12">
        <v>18.8</v>
      </c>
      <c r="H29" s="8">
        <f t="shared" si="8"/>
        <v>559.86400000000003</v>
      </c>
      <c r="I29" s="8">
        <f t="shared" si="9"/>
        <v>59.56</v>
      </c>
      <c r="J29" s="8">
        <f t="shared" si="10"/>
        <v>1119.7280000000001</v>
      </c>
      <c r="K29" s="8">
        <v>0.54600000000000004</v>
      </c>
      <c r="L29" s="9">
        <f t="shared" si="11"/>
        <v>32.519760000000005</v>
      </c>
    </row>
    <row r="30" spans="1:12" x14ac:dyDescent="0.25">
      <c r="A30" s="10">
        <v>15</v>
      </c>
      <c r="B30" s="11" t="s">
        <v>42</v>
      </c>
      <c r="C30" s="11" t="s">
        <v>43</v>
      </c>
      <c r="D30" s="7" t="s">
        <v>141</v>
      </c>
      <c r="E30" s="12">
        <v>30400</v>
      </c>
      <c r="F30" s="12">
        <v>4</v>
      </c>
      <c r="G30" s="12">
        <v>13.3</v>
      </c>
      <c r="H30" s="8">
        <f t="shared" si="8"/>
        <v>404.32</v>
      </c>
      <c r="I30" s="8">
        <f t="shared" si="9"/>
        <v>121.6</v>
      </c>
      <c r="J30" s="8">
        <f t="shared" si="10"/>
        <v>1617.28</v>
      </c>
      <c r="K30" s="8">
        <v>0.434</v>
      </c>
      <c r="L30" s="9">
        <f t="shared" si="11"/>
        <v>52.7744</v>
      </c>
    </row>
    <row r="31" spans="1:12" x14ac:dyDescent="0.25">
      <c r="A31" s="10" t="s">
        <v>45</v>
      </c>
      <c r="B31" s="11" t="s">
        <v>44</v>
      </c>
      <c r="C31" s="11" t="s">
        <v>46</v>
      </c>
      <c r="D31" s="7" t="s">
        <v>141</v>
      </c>
      <c r="E31" s="12">
        <v>830</v>
      </c>
      <c r="F31" s="12">
        <v>3</v>
      </c>
      <c r="G31" s="12">
        <v>8.6</v>
      </c>
      <c r="H31" s="8">
        <f t="shared" si="8"/>
        <v>7.1379999999999999</v>
      </c>
      <c r="I31" s="8">
        <f t="shared" si="9"/>
        <v>2.4900000000000002</v>
      </c>
      <c r="J31" s="8">
        <f t="shared" si="10"/>
        <v>21.414000000000001</v>
      </c>
      <c r="K31" s="8">
        <v>0.35</v>
      </c>
      <c r="L31" s="9">
        <f t="shared" si="11"/>
        <v>0.87149999999999994</v>
      </c>
    </row>
    <row r="32" spans="1:12" x14ac:dyDescent="0.25">
      <c r="A32" s="10" t="s">
        <v>47</v>
      </c>
      <c r="B32" s="11" t="s">
        <v>44</v>
      </c>
      <c r="C32" s="11" t="s">
        <v>48</v>
      </c>
      <c r="D32" s="7" t="s">
        <v>141</v>
      </c>
      <c r="E32" s="12">
        <v>830</v>
      </c>
      <c r="F32" s="12">
        <v>4</v>
      </c>
      <c r="G32" s="12">
        <v>10.6</v>
      </c>
      <c r="H32" s="8">
        <f t="shared" si="8"/>
        <v>8.798</v>
      </c>
      <c r="I32" s="8">
        <f t="shared" si="9"/>
        <v>3.32</v>
      </c>
      <c r="J32" s="8">
        <f t="shared" si="10"/>
        <v>35.192</v>
      </c>
      <c r="K32" s="8">
        <v>0.372</v>
      </c>
      <c r="L32" s="9">
        <f t="shared" si="11"/>
        <v>1.2350399999999999</v>
      </c>
    </row>
    <row r="33" spans="1:12" x14ac:dyDescent="0.25">
      <c r="A33" s="10" t="s">
        <v>49</v>
      </c>
      <c r="B33" s="11" t="s">
        <v>44</v>
      </c>
      <c r="C33" s="11" t="s">
        <v>43</v>
      </c>
      <c r="D33" s="7" t="s">
        <v>141</v>
      </c>
      <c r="E33" s="12">
        <v>830</v>
      </c>
      <c r="F33" s="12">
        <v>4</v>
      </c>
      <c r="G33" s="12">
        <v>13.3</v>
      </c>
      <c r="H33" s="8">
        <f t="shared" si="8"/>
        <v>11.039</v>
      </c>
      <c r="I33" s="8">
        <f t="shared" si="9"/>
        <v>3.32</v>
      </c>
      <c r="J33" s="8">
        <f t="shared" si="10"/>
        <v>44.155999999999999</v>
      </c>
      <c r="K33" s="8">
        <v>0.434</v>
      </c>
      <c r="L33" s="9">
        <f t="shared" si="11"/>
        <v>1.4408799999999999</v>
      </c>
    </row>
    <row r="34" spans="1:12" x14ac:dyDescent="0.25">
      <c r="A34" s="10" t="s">
        <v>50</v>
      </c>
      <c r="B34" s="11" t="s">
        <v>44</v>
      </c>
      <c r="C34" s="11" t="s">
        <v>51</v>
      </c>
      <c r="D34" s="7" t="s">
        <v>141</v>
      </c>
      <c r="E34" s="12">
        <v>830</v>
      </c>
      <c r="F34" s="12">
        <v>4</v>
      </c>
      <c r="G34" s="12">
        <v>16</v>
      </c>
      <c r="H34" s="8">
        <f t="shared" si="8"/>
        <v>13.28</v>
      </c>
      <c r="I34" s="8">
        <f t="shared" si="9"/>
        <v>3.32</v>
      </c>
      <c r="J34" s="8">
        <f t="shared" si="10"/>
        <v>53.12</v>
      </c>
      <c r="K34" s="8">
        <v>0.48899999999999999</v>
      </c>
      <c r="L34" s="9">
        <f t="shared" si="11"/>
        <v>1.62348</v>
      </c>
    </row>
    <row r="35" spans="1:12" x14ac:dyDescent="0.25">
      <c r="A35" s="10">
        <v>17</v>
      </c>
      <c r="B35" s="11" t="s">
        <v>52</v>
      </c>
      <c r="C35" s="11" t="s">
        <v>27</v>
      </c>
      <c r="D35" s="7" t="s">
        <v>141</v>
      </c>
      <c r="E35" s="12">
        <v>300</v>
      </c>
      <c r="F35" s="12">
        <v>30</v>
      </c>
      <c r="G35" s="12">
        <v>9.42</v>
      </c>
      <c r="H35" s="8">
        <f t="shared" si="8"/>
        <v>2.8260000000000001</v>
      </c>
      <c r="I35" s="8">
        <f t="shared" si="9"/>
        <v>9</v>
      </c>
      <c r="J35" s="8">
        <f t="shared" si="10"/>
        <v>84.78</v>
      </c>
      <c r="K35" s="8">
        <v>0.26</v>
      </c>
      <c r="L35" s="9">
        <f t="shared" si="11"/>
        <v>2.34</v>
      </c>
    </row>
    <row r="36" spans="1:12" x14ac:dyDescent="0.25">
      <c r="A36" s="10">
        <v>18</v>
      </c>
      <c r="B36" s="11" t="s">
        <v>54</v>
      </c>
      <c r="C36" s="11" t="s">
        <v>53</v>
      </c>
      <c r="D36" s="7" t="s">
        <v>141</v>
      </c>
      <c r="E36" s="12">
        <v>29780</v>
      </c>
      <c r="F36" s="12">
        <v>1</v>
      </c>
      <c r="G36" s="12">
        <v>7.34</v>
      </c>
      <c r="H36" s="8">
        <f t="shared" si="8"/>
        <v>218.58519999999999</v>
      </c>
      <c r="I36" s="8">
        <f t="shared" si="9"/>
        <v>29.78</v>
      </c>
      <c r="J36" s="8">
        <f t="shared" si="10"/>
        <v>218.58519999999999</v>
      </c>
      <c r="K36" s="8">
        <v>0.32</v>
      </c>
      <c r="L36" s="9">
        <f t="shared" si="11"/>
        <v>9.5296000000000003</v>
      </c>
    </row>
    <row r="37" spans="1:12" x14ac:dyDescent="0.25">
      <c r="A37" s="10">
        <v>19</v>
      </c>
      <c r="B37" s="11" t="s">
        <v>55</v>
      </c>
      <c r="C37" s="11" t="s">
        <v>48</v>
      </c>
      <c r="D37" s="7" t="s">
        <v>141</v>
      </c>
      <c r="E37" s="12">
        <v>981</v>
      </c>
      <c r="F37" s="12">
        <v>13</v>
      </c>
      <c r="G37" s="12">
        <v>10.6</v>
      </c>
      <c r="H37" s="8">
        <f t="shared" si="8"/>
        <v>10.3986</v>
      </c>
      <c r="I37" s="8">
        <f t="shared" si="9"/>
        <v>12.753</v>
      </c>
      <c r="J37" s="8">
        <f t="shared" si="10"/>
        <v>135.18180000000001</v>
      </c>
      <c r="K37" s="8">
        <v>0.372</v>
      </c>
      <c r="L37" s="9">
        <f t="shared" si="11"/>
        <v>4.744116</v>
      </c>
    </row>
    <row r="38" spans="1:12" x14ac:dyDescent="0.25">
      <c r="A38" s="10">
        <v>20</v>
      </c>
      <c r="B38" s="11" t="s">
        <v>56</v>
      </c>
      <c r="C38" s="11" t="s">
        <v>57</v>
      </c>
      <c r="D38" s="7" t="s">
        <v>14</v>
      </c>
      <c r="E38" s="12">
        <v>2000</v>
      </c>
      <c r="F38" s="12">
        <v>15</v>
      </c>
      <c r="G38" s="12">
        <v>57.78</v>
      </c>
      <c r="H38" s="8">
        <f t="shared" si="8"/>
        <v>115.56</v>
      </c>
      <c r="I38" s="8">
        <f t="shared" si="9"/>
        <v>30</v>
      </c>
      <c r="J38" s="8">
        <f t="shared" si="10"/>
        <v>1733.4</v>
      </c>
      <c r="K38" s="8">
        <v>1.8560000000000001</v>
      </c>
      <c r="L38" s="9">
        <f t="shared" si="11"/>
        <v>55.68</v>
      </c>
    </row>
    <row r="39" spans="1:12" x14ac:dyDescent="0.25">
      <c r="A39" s="10">
        <v>21</v>
      </c>
      <c r="B39" s="11" t="s">
        <v>58</v>
      </c>
      <c r="C39" s="11" t="s">
        <v>59</v>
      </c>
      <c r="D39" s="7" t="s">
        <v>141</v>
      </c>
      <c r="E39" s="12">
        <v>270</v>
      </c>
      <c r="F39" s="12">
        <v>26</v>
      </c>
      <c r="G39" s="12">
        <v>55.74</v>
      </c>
      <c r="H39" s="8">
        <f t="shared" si="8"/>
        <v>15.049800000000001</v>
      </c>
      <c r="I39" s="8">
        <f t="shared" si="9"/>
        <v>7.02</v>
      </c>
      <c r="J39" s="8">
        <f t="shared" si="10"/>
        <v>391.29480000000007</v>
      </c>
      <c r="K39" s="8">
        <v>1.44</v>
      </c>
      <c r="L39" s="9">
        <f t="shared" si="11"/>
        <v>10.108799999999999</v>
      </c>
    </row>
    <row r="40" spans="1:12" x14ac:dyDescent="0.25">
      <c r="A40" s="10" t="s">
        <v>60</v>
      </c>
      <c r="B40" s="11" t="s">
        <v>65</v>
      </c>
      <c r="C40" s="11" t="s">
        <v>48</v>
      </c>
      <c r="D40" s="7" t="s">
        <v>141</v>
      </c>
      <c r="E40" s="12">
        <v>2530</v>
      </c>
      <c r="F40" s="12">
        <v>4</v>
      </c>
      <c r="G40" s="12">
        <v>10.6</v>
      </c>
      <c r="H40" s="8">
        <f t="shared" si="8"/>
        <v>26.818000000000001</v>
      </c>
      <c r="I40" s="8">
        <f t="shared" si="9"/>
        <v>10.119999999999999</v>
      </c>
      <c r="J40" s="8">
        <f t="shared" si="10"/>
        <v>107.27200000000001</v>
      </c>
      <c r="K40" s="8">
        <v>0.372</v>
      </c>
      <c r="L40" s="9">
        <f t="shared" si="11"/>
        <v>3.76464</v>
      </c>
    </row>
    <row r="41" spans="1:12" x14ac:dyDescent="0.25">
      <c r="A41" s="10" t="s">
        <v>61</v>
      </c>
      <c r="B41" s="11" t="s">
        <v>65</v>
      </c>
      <c r="C41" s="11" t="s">
        <v>43</v>
      </c>
      <c r="D41" s="7" t="s">
        <v>141</v>
      </c>
      <c r="E41" s="12">
        <v>2530</v>
      </c>
      <c r="F41" s="12">
        <v>8</v>
      </c>
      <c r="G41" s="12">
        <v>13.3</v>
      </c>
      <c r="H41" s="8">
        <f t="shared" ref="H41:H44" si="12">G41*E41/1000</f>
        <v>33.649000000000001</v>
      </c>
      <c r="I41" s="8">
        <f t="shared" ref="I41:I44" si="13">E41*F41/1000</f>
        <v>20.239999999999998</v>
      </c>
      <c r="J41" s="8">
        <f t="shared" ref="J41:J44" si="14">G41*E41*F41/1000</f>
        <v>269.19200000000001</v>
      </c>
      <c r="K41" s="8">
        <v>0.434</v>
      </c>
      <c r="L41" s="9">
        <f t="shared" ref="L41:L44" si="15">K41*F41*E41/1000</f>
        <v>8.78416</v>
      </c>
    </row>
    <row r="42" spans="1:12" x14ac:dyDescent="0.25">
      <c r="A42" s="10" t="s">
        <v>62</v>
      </c>
      <c r="B42" s="11" t="s">
        <v>65</v>
      </c>
      <c r="C42" s="11" t="s">
        <v>51</v>
      </c>
      <c r="D42" s="7" t="s">
        <v>141</v>
      </c>
      <c r="E42" s="12">
        <v>2530</v>
      </c>
      <c r="F42" s="12">
        <v>8</v>
      </c>
      <c r="G42" s="12">
        <v>16</v>
      </c>
      <c r="H42" s="8">
        <f t="shared" si="12"/>
        <v>40.479999999999997</v>
      </c>
      <c r="I42" s="8">
        <f t="shared" si="13"/>
        <v>20.239999999999998</v>
      </c>
      <c r="J42" s="8">
        <f t="shared" si="14"/>
        <v>323.83999999999997</v>
      </c>
      <c r="K42" s="8">
        <v>0.48899999999999999</v>
      </c>
      <c r="L42" s="9">
        <f t="shared" si="15"/>
        <v>9.8973600000000008</v>
      </c>
    </row>
    <row r="43" spans="1:12" x14ac:dyDescent="0.25">
      <c r="A43" s="10" t="s">
        <v>63</v>
      </c>
      <c r="B43" s="11" t="s">
        <v>65</v>
      </c>
      <c r="C43" s="11" t="s">
        <v>29</v>
      </c>
      <c r="D43" s="7" t="s">
        <v>141</v>
      </c>
      <c r="E43" s="12">
        <v>2530</v>
      </c>
      <c r="F43" s="12">
        <v>4</v>
      </c>
      <c r="G43" s="12">
        <v>18.8</v>
      </c>
      <c r="H43" s="8">
        <f t="shared" si="12"/>
        <v>47.564</v>
      </c>
      <c r="I43" s="8">
        <f t="shared" si="13"/>
        <v>10.119999999999999</v>
      </c>
      <c r="J43" s="8">
        <f t="shared" si="14"/>
        <v>190.256</v>
      </c>
      <c r="K43" s="8">
        <v>0.54600000000000004</v>
      </c>
      <c r="L43" s="9">
        <f t="shared" si="15"/>
        <v>5.5255200000000002</v>
      </c>
    </row>
    <row r="44" spans="1:12" ht="15.75" thickBot="1" x14ac:dyDescent="0.3">
      <c r="A44" s="13" t="s">
        <v>64</v>
      </c>
      <c r="B44" s="14" t="s">
        <v>65</v>
      </c>
      <c r="C44" s="14" t="s">
        <v>66</v>
      </c>
      <c r="D44" s="15" t="s">
        <v>141</v>
      </c>
      <c r="E44" s="16">
        <v>2530</v>
      </c>
      <c r="F44" s="16">
        <v>4</v>
      </c>
      <c r="G44" s="16">
        <v>22</v>
      </c>
      <c r="H44" s="17">
        <f t="shared" si="12"/>
        <v>55.66</v>
      </c>
      <c r="I44" s="17">
        <f t="shared" si="13"/>
        <v>10.119999999999999</v>
      </c>
      <c r="J44" s="17">
        <f t="shared" si="14"/>
        <v>222.64</v>
      </c>
      <c r="K44" s="17">
        <v>0.61199999999999999</v>
      </c>
      <c r="L44" s="18">
        <f t="shared" si="15"/>
        <v>6.1934399999999998</v>
      </c>
    </row>
    <row r="45" spans="1:12" ht="15.75" thickBot="1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 ht="16.5" thickBot="1" x14ac:dyDescent="0.3">
      <c r="A46" s="2"/>
      <c r="B46" s="2"/>
      <c r="C46" s="2"/>
      <c r="D46" s="2"/>
      <c r="E46" s="2"/>
      <c r="F46" s="2"/>
      <c r="G46" s="2"/>
      <c r="H46" s="19" t="s">
        <v>12</v>
      </c>
      <c r="I46" s="51" t="s">
        <v>142</v>
      </c>
      <c r="J46" s="52"/>
      <c r="K46" s="53"/>
      <c r="L46" s="20">
        <f>SUM(J26:J44)</f>
        <v>6659.5826000000006</v>
      </c>
    </row>
    <row r="47" spans="1:12" ht="16.5" thickBot="1" x14ac:dyDescent="0.3">
      <c r="A47" s="2"/>
      <c r="B47" s="2"/>
      <c r="C47" s="2"/>
      <c r="D47" s="2"/>
      <c r="E47" s="2"/>
      <c r="F47" s="2"/>
      <c r="G47" s="2"/>
      <c r="H47" s="21"/>
      <c r="I47" s="51" t="s">
        <v>143</v>
      </c>
      <c r="J47" s="52"/>
      <c r="K47" s="53"/>
      <c r="L47" s="20">
        <f>SUM(J26:J37)+SUM(J39:J44)</f>
        <v>4926.1826000000001</v>
      </c>
    </row>
    <row r="48" spans="1:12" ht="18.75" thickBot="1" x14ac:dyDescent="0.3">
      <c r="A48" s="2"/>
      <c r="B48" s="2"/>
      <c r="C48" s="2"/>
      <c r="D48" s="2"/>
      <c r="E48" s="2"/>
      <c r="F48" s="2"/>
      <c r="G48" s="2"/>
      <c r="H48" s="21"/>
      <c r="I48" s="51" t="s">
        <v>13</v>
      </c>
      <c r="J48" s="52"/>
      <c r="K48" s="53"/>
      <c r="L48" s="20">
        <f>SUM(L26:L44)</f>
        <v>208.90789600000002</v>
      </c>
    </row>
    <row r="49" spans="1:12" ht="15.75" thickBot="1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ht="19.5" thickBot="1" x14ac:dyDescent="0.3">
      <c r="A50" s="54" t="s">
        <v>67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6"/>
    </row>
    <row r="51" spans="1:12" ht="15.75" thickBot="1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ht="50.25" thickBot="1" x14ac:dyDescent="0.3">
      <c r="A52" s="3" t="s">
        <v>0</v>
      </c>
      <c r="B52" s="4" t="s">
        <v>1</v>
      </c>
      <c r="C52" s="4" t="s">
        <v>2</v>
      </c>
      <c r="D52" s="4" t="s">
        <v>3</v>
      </c>
      <c r="E52" s="4" t="s">
        <v>5</v>
      </c>
      <c r="F52" s="4" t="s">
        <v>4</v>
      </c>
      <c r="G52" s="4" t="s">
        <v>6</v>
      </c>
      <c r="H52" s="4" t="s">
        <v>7</v>
      </c>
      <c r="I52" s="4" t="s">
        <v>8</v>
      </c>
      <c r="J52" s="4" t="s">
        <v>9</v>
      </c>
      <c r="K52" s="4" t="s">
        <v>10</v>
      </c>
      <c r="L52" s="5" t="s">
        <v>11</v>
      </c>
    </row>
    <row r="53" spans="1:12" x14ac:dyDescent="0.25">
      <c r="A53" s="10">
        <v>23</v>
      </c>
      <c r="B53" s="11" t="s">
        <v>69</v>
      </c>
      <c r="C53" s="11" t="s">
        <v>68</v>
      </c>
      <c r="D53" s="7" t="s">
        <v>14</v>
      </c>
      <c r="E53" s="12">
        <v>80</v>
      </c>
      <c r="F53" s="12">
        <v>12</v>
      </c>
      <c r="G53" s="12">
        <v>8.4</v>
      </c>
      <c r="H53" s="8">
        <f t="shared" ref="H53:H60" si="16">G53*E53/1000</f>
        <v>0.67200000000000004</v>
      </c>
      <c r="I53" s="8">
        <f t="shared" ref="I53:I60" si="17">E53*F53/1000</f>
        <v>0.96</v>
      </c>
      <c r="J53" s="8">
        <f t="shared" ref="J53:J60" si="18">G53*E53*F53/1000</f>
        <v>8.0640000000000001</v>
      </c>
      <c r="K53" s="8">
        <v>0.27</v>
      </c>
      <c r="L53" s="9">
        <f t="shared" ref="L53:L60" si="19">K53*F53*E53/1000</f>
        <v>0.25920000000000004</v>
      </c>
    </row>
    <row r="54" spans="1:12" x14ac:dyDescent="0.25">
      <c r="A54" s="10">
        <v>24</v>
      </c>
      <c r="B54" s="11" t="s">
        <v>70</v>
      </c>
      <c r="C54" s="11" t="s">
        <v>71</v>
      </c>
      <c r="D54" s="7" t="s">
        <v>14</v>
      </c>
      <c r="E54" s="12">
        <v>400</v>
      </c>
      <c r="F54" s="12">
        <v>56</v>
      </c>
      <c r="G54" s="12">
        <v>7.07</v>
      </c>
      <c r="H54" s="8">
        <f t="shared" si="16"/>
        <v>2.8279999999999998</v>
      </c>
      <c r="I54" s="8">
        <f t="shared" si="17"/>
        <v>22.4</v>
      </c>
      <c r="J54" s="8">
        <f t="shared" si="18"/>
        <v>158.36799999999999</v>
      </c>
      <c r="K54" s="8">
        <v>0.2</v>
      </c>
      <c r="L54" s="9">
        <f t="shared" si="19"/>
        <v>4.4800000000000004</v>
      </c>
    </row>
    <row r="55" spans="1:12" x14ac:dyDescent="0.25">
      <c r="A55" s="10">
        <v>25</v>
      </c>
      <c r="B55" s="11" t="s">
        <v>72</v>
      </c>
      <c r="C55" s="11" t="s">
        <v>68</v>
      </c>
      <c r="D55" s="7" t="s">
        <v>14</v>
      </c>
      <c r="E55" s="12">
        <v>29780</v>
      </c>
      <c r="F55" s="12">
        <v>3</v>
      </c>
      <c r="G55" s="12">
        <v>8.4</v>
      </c>
      <c r="H55" s="8">
        <f t="shared" si="16"/>
        <v>250.15199999999999</v>
      </c>
      <c r="I55" s="8">
        <f t="shared" si="17"/>
        <v>89.34</v>
      </c>
      <c r="J55" s="8">
        <f t="shared" si="18"/>
        <v>750.45600000000002</v>
      </c>
      <c r="K55" s="8">
        <v>0.27</v>
      </c>
      <c r="L55" s="9">
        <f t="shared" si="19"/>
        <v>24.121800000000004</v>
      </c>
    </row>
    <row r="56" spans="1:12" x14ac:dyDescent="0.25">
      <c r="A56" s="10">
        <v>26</v>
      </c>
      <c r="B56" s="11" t="s">
        <v>72</v>
      </c>
      <c r="C56" s="11" t="s">
        <v>68</v>
      </c>
      <c r="D56" s="7" t="s">
        <v>14</v>
      </c>
      <c r="E56" s="12">
        <v>900</v>
      </c>
      <c r="F56" s="12">
        <v>3</v>
      </c>
      <c r="G56" s="12">
        <v>8.4</v>
      </c>
      <c r="H56" s="8">
        <f t="shared" si="16"/>
        <v>7.56</v>
      </c>
      <c r="I56" s="8">
        <f t="shared" si="17"/>
        <v>2.7</v>
      </c>
      <c r="J56" s="8">
        <f t="shared" si="18"/>
        <v>22.68</v>
      </c>
      <c r="K56" s="8">
        <v>0.27</v>
      </c>
      <c r="L56" s="9">
        <f t="shared" si="19"/>
        <v>0.72899999999999998</v>
      </c>
    </row>
    <row r="57" spans="1:12" x14ac:dyDescent="0.25">
      <c r="A57" s="10" t="s">
        <v>73</v>
      </c>
      <c r="B57" s="11" t="s">
        <v>72</v>
      </c>
      <c r="C57" s="11" t="s">
        <v>68</v>
      </c>
      <c r="D57" s="7" t="s">
        <v>14</v>
      </c>
      <c r="E57" s="12">
        <v>8660</v>
      </c>
      <c r="F57" s="12">
        <v>3</v>
      </c>
      <c r="G57" s="12">
        <v>8.4</v>
      </c>
      <c r="H57" s="8">
        <f t="shared" si="16"/>
        <v>72.744</v>
      </c>
      <c r="I57" s="8">
        <f t="shared" si="17"/>
        <v>25.98</v>
      </c>
      <c r="J57" s="8">
        <f t="shared" si="18"/>
        <v>218.232</v>
      </c>
      <c r="K57" s="8">
        <v>0.27</v>
      </c>
      <c r="L57" s="9">
        <f t="shared" si="19"/>
        <v>7.0146000000000006</v>
      </c>
    </row>
    <row r="58" spans="1:12" x14ac:dyDescent="0.25">
      <c r="A58" s="10" t="s">
        <v>74</v>
      </c>
      <c r="B58" s="11" t="s">
        <v>72</v>
      </c>
      <c r="C58" s="11" t="s">
        <v>68</v>
      </c>
      <c r="D58" s="7" t="s">
        <v>14</v>
      </c>
      <c r="E58" s="12">
        <v>5765</v>
      </c>
      <c r="F58" s="12">
        <v>3</v>
      </c>
      <c r="G58" s="12">
        <v>8.4</v>
      </c>
      <c r="H58" s="8">
        <f t="shared" si="16"/>
        <v>48.426000000000002</v>
      </c>
      <c r="I58" s="8">
        <f t="shared" si="17"/>
        <v>17.295000000000002</v>
      </c>
      <c r="J58" s="8">
        <f t="shared" si="18"/>
        <v>145.27799999999999</v>
      </c>
      <c r="K58" s="8">
        <v>0.27</v>
      </c>
      <c r="L58" s="9">
        <f t="shared" si="19"/>
        <v>4.6696500000000007</v>
      </c>
    </row>
    <row r="59" spans="1:12" x14ac:dyDescent="0.25">
      <c r="A59" s="10" t="s">
        <v>75</v>
      </c>
      <c r="B59" s="11" t="s">
        <v>72</v>
      </c>
      <c r="C59" s="11" t="s">
        <v>68</v>
      </c>
      <c r="D59" s="7" t="s">
        <v>14</v>
      </c>
      <c r="E59" s="12">
        <v>2460</v>
      </c>
      <c r="F59" s="12">
        <v>3</v>
      </c>
      <c r="G59" s="12">
        <v>8.4</v>
      </c>
      <c r="H59" s="8">
        <f t="shared" si="16"/>
        <v>20.664000000000001</v>
      </c>
      <c r="I59" s="8">
        <f t="shared" si="17"/>
        <v>7.38</v>
      </c>
      <c r="J59" s="8">
        <f t="shared" si="18"/>
        <v>61.991999999999997</v>
      </c>
      <c r="K59" s="8">
        <v>0.27</v>
      </c>
      <c r="L59" s="9">
        <f t="shared" si="19"/>
        <v>1.9926000000000001</v>
      </c>
    </row>
    <row r="60" spans="1:12" ht="15.75" thickBot="1" x14ac:dyDescent="0.3">
      <c r="A60" s="13" t="s">
        <v>76</v>
      </c>
      <c r="B60" s="14" t="s">
        <v>72</v>
      </c>
      <c r="C60" s="14" t="s">
        <v>68</v>
      </c>
      <c r="D60" s="15" t="s">
        <v>14</v>
      </c>
      <c r="E60" s="16">
        <v>8415</v>
      </c>
      <c r="F60" s="16">
        <v>3</v>
      </c>
      <c r="G60" s="16">
        <v>8.4</v>
      </c>
      <c r="H60" s="17">
        <f t="shared" si="16"/>
        <v>70.686000000000007</v>
      </c>
      <c r="I60" s="17">
        <f t="shared" si="17"/>
        <v>25.245000000000001</v>
      </c>
      <c r="J60" s="17">
        <f t="shared" si="18"/>
        <v>212.05799999999999</v>
      </c>
      <c r="K60" s="17">
        <v>0.27</v>
      </c>
      <c r="L60" s="18">
        <f t="shared" si="19"/>
        <v>6.8161500000000004</v>
      </c>
    </row>
    <row r="61" spans="1:12" ht="15.75" thickBot="1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 ht="16.5" thickBot="1" x14ac:dyDescent="0.3">
      <c r="A62" s="2"/>
      <c r="B62" s="2"/>
      <c r="C62" s="2"/>
      <c r="D62" s="2"/>
      <c r="E62" s="2"/>
      <c r="F62" s="2"/>
      <c r="G62" s="2"/>
      <c r="H62" s="19" t="s">
        <v>12</v>
      </c>
      <c r="I62" s="51" t="s">
        <v>142</v>
      </c>
      <c r="J62" s="52"/>
      <c r="K62" s="53"/>
      <c r="L62" s="20">
        <f>SUM(J53:J60)</f>
        <v>1577.1279999999999</v>
      </c>
    </row>
    <row r="63" spans="1:12" ht="16.5" thickBot="1" x14ac:dyDescent="0.3">
      <c r="A63" s="2"/>
      <c r="B63" s="2"/>
      <c r="C63" s="2"/>
      <c r="D63" s="2"/>
      <c r="E63" s="2"/>
      <c r="F63" s="2"/>
      <c r="G63" s="2"/>
      <c r="H63" s="21"/>
      <c r="I63" s="51" t="s">
        <v>143</v>
      </c>
      <c r="J63" s="52"/>
      <c r="K63" s="53"/>
      <c r="L63" s="20">
        <v>0</v>
      </c>
    </row>
    <row r="64" spans="1:12" ht="18.75" thickBot="1" x14ac:dyDescent="0.3">
      <c r="A64" s="2"/>
      <c r="B64" s="2"/>
      <c r="C64" s="2"/>
      <c r="D64" s="2"/>
      <c r="E64" s="2"/>
      <c r="F64" s="2"/>
      <c r="G64" s="2"/>
      <c r="H64" s="21"/>
      <c r="I64" s="51" t="s">
        <v>13</v>
      </c>
      <c r="J64" s="52"/>
      <c r="K64" s="53"/>
      <c r="L64" s="20">
        <f>SUM(L53:L60)</f>
        <v>50.083000000000013</v>
      </c>
    </row>
    <row r="65" spans="1:12" ht="15.75" thickBot="1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ht="19.5" thickBot="1" x14ac:dyDescent="0.3">
      <c r="A66" s="54" t="s">
        <v>77</v>
      </c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6"/>
    </row>
    <row r="67" spans="1:12" ht="15.75" thickBot="1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 ht="50.25" thickBot="1" x14ac:dyDescent="0.3">
      <c r="A68" s="3" t="s">
        <v>0</v>
      </c>
      <c r="B68" s="4" t="s">
        <v>1</v>
      </c>
      <c r="C68" s="4" t="s">
        <v>2</v>
      </c>
      <c r="D68" s="4" t="s">
        <v>3</v>
      </c>
      <c r="E68" s="4" t="s">
        <v>5</v>
      </c>
      <c r="F68" s="4" t="s">
        <v>4</v>
      </c>
      <c r="G68" s="4" t="s">
        <v>6</v>
      </c>
      <c r="H68" s="4" t="s">
        <v>7</v>
      </c>
      <c r="I68" s="4" t="s">
        <v>8</v>
      </c>
      <c r="J68" s="4" t="s">
        <v>9</v>
      </c>
      <c r="K68" s="4" t="s">
        <v>10</v>
      </c>
      <c r="L68" s="5" t="s">
        <v>11</v>
      </c>
    </row>
    <row r="69" spans="1:12" x14ac:dyDescent="0.25">
      <c r="A69" s="10">
        <v>28</v>
      </c>
      <c r="B69" s="11" t="s">
        <v>83</v>
      </c>
      <c r="C69" s="11" t="s">
        <v>80</v>
      </c>
      <c r="D69" s="7" t="s">
        <v>14</v>
      </c>
      <c r="E69" s="12">
        <v>1500</v>
      </c>
      <c r="F69" s="12">
        <v>3</v>
      </c>
      <c r="G69" s="12">
        <v>10.210000000000001</v>
      </c>
      <c r="H69" s="8">
        <f t="shared" ref="H69:H77" si="20">G69*E69/1000</f>
        <v>15.315000000000001</v>
      </c>
      <c r="I69" s="8">
        <f t="shared" ref="I69:I77" si="21">E69*F69/1000</f>
        <v>4.5</v>
      </c>
      <c r="J69" s="8">
        <f t="shared" ref="J69:J77" si="22">G69*E69*F69/1000</f>
        <v>45.945000000000007</v>
      </c>
      <c r="K69" s="8">
        <v>0.28000000000000003</v>
      </c>
      <c r="L69" s="9">
        <f t="shared" ref="L69:L77" si="23">K69*F69*E69/1000</f>
        <v>1.2600000000000002</v>
      </c>
    </row>
    <row r="70" spans="1:12" x14ac:dyDescent="0.25">
      <c r="A70" s="10">
        <v>29</v>
      </c>
      <c r="B70" s="11" t="s">
        <v>84</v>
      </c>
      <c r="C70" s="11" t="s">
        <v>80</v>
      </c>
      <c r="D70" s="7" t="s">
        <v>14</v>
      </c>
      <c r="E70" s="12">
        <v>280</v>
      </c>
      <c r="F70" s="12">
        <v>18</v>
      </c>
      <c r="G70" s="12">
        <v>10.210000000000001</v>
      </c>
      <c r="H70" s="8">
        <f t="shared" si="20"/>
        <v>2.8588</v>
      </c>
      <c r="I70" s="8">
        <f t="shared" si="21"/>
        <v>5.04</v>
      </c>
      <c r="J70" s="8">
        <f t="shared" si="22"/>
        <v>51.458400000000005</v>
      </c>
      <c r="K70" s="8">
        <v>0.28000000000000003</v>
      </c>
      <c r="L70" s="9">
        <f t="shared" si="23"/>
        <v>1.4112000000000002</v>
      </c>
    </row>
    <row r="71" spans="1:12" x14ac:dyDescent="0.25">
      <c r="A71" s="10">
        <v>30</v>
      </c>
      <c r="B71" s="11" t="s">
        <v>56</v>
      </c>
      <c r="C71" s="11" t="s">
        <v>81</v>
      </c>
      <c r="D71" s="7" t="s">
        <v>14</v>
      </c>
      <c r="E71" s="12">
        <v>1540</v>
      </c>
      <c r="F71" s="12">
        <v>3</v>
      </c>
      <c r="G71" s="12">
        <v>34.54</v>
      </c>
      <c r="H71" s="8">
        <f t="shared" si="20"/>
        <v>53.191600000000001</v>
      </c>
      <c r="I71" s="8">
        <f t="shared" si="21"/>
        <v>4.62</v>
      </c>
      <c r="J71" s="8">
        <f t="shared" si="22"/>
        <v>159.57479999999998</v>
      </c>
      <c r="K71" s="8">
        <v>0.9</v>
      </c>
      <c r="L71" s="9">
        <f t="shared" si="23"/>
        <v>4.1580000000000004</v>
      </c>
    </row>
    <row r="72" spans="1:12" x14ac:dyDescent="0.25">
      <c r="A72" s="10" t="s">
        <v>78</v>
      </c>
      <c r="B72" s="11" t="s">
        <v>85</v>
      </c>
      <c r="C72" s="11" t="s">
        <v>68</v>
      </c>
      <c r="D72" s="7" t="s">
        <v>14</v>
      </c>
      <c r="E72" s="12">
        <v>615</v>
      </c>
      <c r="F72" s="12">
        <v>6</v>
      </c>
      <c r="G72" s="12">
        <v>8.4</v>
      </c>
      <c r="H72" s="8">
        <f t="shared" si="20"/>
        <v>5.1660000000000004</v>
      </c>
      <c r="I72" s="8">
        <f t="shared" si="21"/>
        <v>3.69</v>
      </c>
      <c r="J72" s="8">
        <f t="shared" si="22"/>
        <v>30.995999999999999</v>
      </c>
      <c r="K72" s="8">
        <v>0.27</v>
      </c>
      <c r="L72" s="9">
        <f t="shared" si="23"/>
        <v>0.99630000000000007</v>
      </c>
    </row>
    <row r="73" spans="1:12" x14ac:dyDescent="0.25">
      <c r="A73" s="10" t="s">
        <v>79</v>
      </c>
      <c r="B73" s="11" t="s">
        <v>85</v>
      </c>
      <c r="C73" s="11" t="s">
        <v>68</v>
      </c>
      <c r="D73" s="7" t="s">
        <v>14</v>
      </c>
      <c r="E73" s="12">
        <v>1610</v>
      </c>
      <c r="F73" s="12">
        <v>3</v>
      </c>
      <c r="G73" s="12">
        <v>8.4</v>
      </c>
      <c r="H73" s="8">
        <f t="shared" si="20"/>
        <v>13.523999999999999</v>
      </c>
      <c r="I73" s="8">
        <f t="shared" si="21"/>
        <v>4.83</v>
      </c>
      <c r="J73" s="8">
        <f t="shared" si="22"/>
        <v>40.572000000000003</v>
      </c>
      <c r="K73" s="8">
        <v>0.27</v>
      </c>
      <c r="L73" s="9">
        <f t="shared" si="23"/>
        <v>1.3041</v>
      </c>
    </row>
    <row r="74" spans="1:12" x14ac:dyDescent="0.25">
      <c r="A74" s="10">
        <v>32</v>
      </c>
      <c r="B74" s="11" t="s">
        <v>86</v>
      </c>
      <c r="C74" s="11" t="s">
        <v>82</v>
      </c>
      <c r="D74" s="7" t="s">
        <v>14</v>
      </c>
      <c r="E74" s="12">
        <v>1540</v>
      </c>
      <c r="F74" s="12">
        <v>3</v>
      </c>
      <c r="G74" s="12">
        <v>25.91</v>
      </c>
      <c r="H74" s="8">
        <f t="shared" si="20"/>
        <v>39.901400000000002</v>
      </c>
      <c r="I74" s="8">
        <f t="shared" si="21"/>
        <v>4.62</v>
      </c>
      <c r="J74" s="8">
        <f t="shared" si="22"/>
        <v>119.70420000000001</v>
      </c>
      <c r="K74" s="8">
        <v>0.68</v>
      </c>
      <c r="L74" s="9">
        <f t="shared" si="23"/>
        <v>3.1415999999999999</v>
      </c>
    </row>
    <row r="75" spans="1:12" x14ac:dyDescent="0.25">
      <c r="A75" s="10">
        <v>33</v>
      </c>
      <c r="B75" s="11" t="s">
        <v>87</v>
      </c>
      <c r="C75" s="11" t="s">
        <v>68</v>
      </c>
      <c r="D75" s="7" t="s">
        <v>14</v>
      </c>
      <c r="E75" s="12">
        <v>1120</v>
      </c>
      <c r="F75" s="12">
        <v>9</v>
      </c>
      <c r="G75" s="12">
        <v>8.4</v>
      </c>
      <c r="H75" s="8">
        <f t="shared" si="20"/>
        <v>9.4079999999999995</v>
      </c>
      <c r="I75" s="8">
        <f t="shared" si="21"/>
        <v>10.08</v>
      </c>
      <c r="J75" s="8">
        <f t="shared" si="22"/>
        <v>84.671999999999997</v>
      </c>
      <c r="K75" s="8">
        <v>0.27</v>
      </c>
      <c r="L75" s="9">
        <f t="shared" si="23"/>
        <v>2.7216000000000005</v>
      </c>
    </row>
    <row r="76" spans="1:12" x14ac:dyDescent="0.25">
      <c r="A76" s="10">
        <v>34</v>
      </c>
      <c r="B76" s="11" t="s">
        <v>88</v>
      </c>
      <c r="C76" s="11" t="s">
        <v>68</v>
      </c>
      <c r="D76" s="7" t="s">
        <v>14</v>
      </c>
      <c r="E76" s="12">
        <v>660</v>
      </c>
      <c r="F76" s="12">
        <v>12</v>
      </c>
      <c r="G76" s="12">
        <v>8.4</v>
      </c>
      <c r="H76" s="8">
        <f t="shared" si="20"/>
        <v>5.5439999999999996</v>
      </c>
      <c r="I76" s="8">
        <f t="shared" si="21"/>
        <v>7.92</v>
      </c>
      <c r="J76" s="8">
        <f t="shared" si="22"/>
        <v>66.528000000000006</v>
      </c>
      <c r="K76" s="8">
        <v>0.27</v>
      </c>
      <c r="L76" s="9">
        <f t="shared" si="23"/>
        <v>2.1384000000000003</v>
      </c>
    </row>
    <row r="77" spans="1:12" ht="15.75" thickBot="1" x14ac:dyDescent="0.3">
      <c r="A77" s="13">
        <v>35</v>
      </c>
      <c r="B77" s="14" t="s">
        <v>88</v>
      </c>
      <c r="C77" s="14" t="s">
        <v>68</v>
      </c>
      <c r="D77" s="15" t="s">
        <v>14</v>
      </c>
      <c r="E77" s="16">
        <v>885</v>
      </c>
      <c r="F77" s="16">
        <v>6</v>
      </c>
      <c r="G77" s="16">
        <v>8.4</v>
      </c>
      <c r="H77" s="17">
        <f t="shared" si="20"/>
        <v>7.4340000000000002</v>
      </c>
      <c r="I77" s="17">
        <f t="shared" si="21"/>
        <v>5.31</v>
      </c>
      <c r="J77" s="17">
        <f t="shared" si="22"/>
        <v>44.603999999999999</v>
      </c>
      <c r="K77" s="17">
        <v>0.27</v>
      </c>
      <c r="L77" s="18">
        <f t="shared" si="23"/>
        <v>1.4337</v>
      </c>
    </row>
    <row r="78" spans="1:12" ht="15.75" thickBot="1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 ht="16.5" thickBot="1" x14ac:dyDescent="0.3">
      <c r="A79" s="2"/>
      <c r="B79" s="2"/>
      <c r="C79" s="2"/>
      <c r="D79" s="2"/>
      <c r="E79" s="2"/>
      <c r="F79" s="2"/>
      <c r="G79" s="2"/>
      <c r="H79" s="19" t="s">
        <v>12</v>
      </c>
      <c r="I79" s="51" t="s">
        <v>142</v>
      </c>
      <c r="J79" s="52"/>
      <c r="K79" s="53"/>
      <c r="L79" s="20">
        <f>SUM(J69:J77)</f>
        <v>644.0544000000001</v>
      </c>
    </row>
    <row r="80" spans="1:12" ht="16.5" thickBot="1" x14ac:dyDescent="0.3">
      <c r="A80" s="2"/>
      <c r="B80" s="2"/>
      <c r="C80" s="2"/>
      <c r="D80" s="2"/>
      <c r="E80" s="2"/>
      <c r="F80" s="2"/>
      <c r="G80" s="2"/>
      <c r="H80" s="21"/>
      <c r="I80" s="51" t="s">
        <v>143</v>
      </c>
      <c r="J80" s="52"/>
      <c r="K80" s="53"/>
      <c r="L80" s="20">
        <v>0</v>
      </c>
    </row>
    <row r="81" spans="1:12" ht="18.75" thickBot="1" x14ac:dyDescent="0.3">
      <c r="A81" s="2"/>
      <c r="B81" s="2"/>
      <c r="C81" s="2"/>
      <c r="D81" s="2"/>
      <c r="E81" s="2"/>
      <c r="F81" s="2"/>
      <c r="G81" s="2"/>
      <c r="H81" s="21"/>
      <c r="I81" s="51" t="s">
        <v>13</v>
      </c>
      <c r="J81" s="52"/>
      <c r="K81" s="53"/>
      <c r="L81" s="20">
        <f>SUM(L69:L77)</f>
        <v>18.564900000000002</v>
      </c>
    </row>
    <row r="82" spans="1:12" ht="15.75" thickBot="1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 ht="19.5" thickBot="1" x14ac:dyDescent="0.3">
      <c r="A83" s="54" t="s">
        <v>89</v>
      </c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6"/>
    </row>
    <row r="84" spans="1:12" ht="15.75" thickBot="1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 ht="50.25" thickBot="1" x14ac:dyDescent="0.3">
      <c r="A85" s="3" t="s">
        <v>0</v>
      </c>
      <c r="B85" s="4" t="s">
        <v>1</v>
      </c>
      <c r="C85" s="4" t="s">
        <v>2</v>
      </c>
      <c r="D85" s="4" t="s">
        <v>3</v>
      </c>
      <c r="E85" s="4" t="s">
        <v>5</v>
      </c>
      <c r="F85" s="4" t="s">
        <v>4</v>
      </c>
      <c r="G85" s="4" t="s">
        <v>6</v>
      </c>
      <c r="H85" s="4" t="s">
        <v>7</v>
      </c>
      <c r="I85" s="4" t="s">
        <v>8</v>
      </c>
      <c r="J85" s="4" t="s">
        <v>9</v>
      </c>
      <c r="K85" s="4" t="s">
        <v>10</v>
      </c>
      <c r="L85" s="5" t="s">
        <v>11</v>
      </c>
    </row>
    <row r="86" spans="1:12" x14ac:dyDescent="0.25">
      <c r="A86" s="10">
        <v>33</v>
      </c>
      <c r="B86" s="11" t="s">
        <v>90</v>
      </c>
      <c r="C86" s="11" t="s">
        <v>91</v>
      </c>
      <c r="D86" s="7" t="s">
        <v>14</v>
      </c>
      <c r="E86" s="12">
        <v>400</v>
      </c>
      <c r="F86" s="12">
        <v>25</v>
      </c>
      <c r="G86" s="12">
        <v>2.4689999999999999</v>
      </c>
      <c r="H86" s="8">
        <f t="shared" ref="H86:H100" si="24">G86*E86/1000</f>
        <v>0.98759999999999992</v>
      </c>
      <c r="I86" s="8">
        <f t="shared" ref="I86:I100" si="25">E86*F86/1000</f>
        <v>10</v>
      </c>
      <c r="J86" s="8">
        <f t="shared" ref="J86:J100" si="26">G86*E86*F86/1000</f>
        <v>24.689999999999998</v>
      </c>
      <c r="K86" s="8">
        <v>6.2799999999999995E-2</v>
      </c>
      <c r="L86" s="9">
        <f t="shared" ref="L86:L100" si="27">K86*F86*E86/1000</f>
        <v>0.62799999999999989</v>
      </c>
    </row>
    <row r="87" spans="1:12" x14ac:dyDescent="0.25">
      <c r="A87" s="10">
        <v>34</v>
      </c>
      <c r="B87" s="11" t="s">
        <v>92</v>
      </c>
      <c r="C87" s="11" t="s">
        <v>93</v>
      </c>
      <c r="D87" s="7" t="s">
        <v>14</v>
      </c>
      <c r="E87" s="12">
        <v>125</v>
      </c>
      <c r="F87" s="12">
        <v>6</v>
      </c>
      <c r="G87" s="12">
        <v>7.39</v>
      </c>
      <c r="H87" s="8">
        <f t="shared" si="24"/>
        <v>0.92374999999999996</v>
      </c>
      <c r="I87" s="8">
        <f t="shared" si="25"/>
        <v>0.75</v>
      </c>
      <c r="J87" s="8">
        <f t="shared" si="26"/>
        <v>5.5425000000000004</v>
      </c>
      <c r="K87" s="8">
        <v>0.28000000000000003</v>
      </c>
      <c r="L87" s="9">
        <f t="shared" si="27"/>
        <v>0.21000000000000002</v>
      </c>
    </row>
    <row r="88" spans="1:12" x14ac:dyDescent="0.25">
      <c r="A88" s="10">
        <v>35</v>
      </c>
      <c r="B88" s="11" t="s">
        <v>94</v>
      </c>
      <c r="C88" s="11" t="s">
        <v>93</v>
      </c>
      <c r="D88" s="7" t="s">
        <v>14</v>
      </c>
      <c r="E88" s="12">
        <v>8510</v>
      </c>
      <c r="F88" s="12">
        <v>2</v>
      </c>
      <c r="G88" s="12">
        <v>7.39</v>
      </c>
      <c r="H88" s="8">
        <f t="shared" si="24"/>
        <v>62.888899999999992</v>
      </c>
      <c r="I88" s="8">
        <f t="shared" si="25"/>
        <v>17.02</v>
      </c>
      <c r="J88" s="8">
        <f t="shared" si="26"/>
        <v>125.77779999999998</v>
      </c>
      <c r="K88" s="8">
        <v>0.28000000000000003</v>
      </c>
      <c r="L88" s="9">
        <f t="shared" si="27"/>
        <v>4.7656000000000001</v>
      </c>
    </row>
    <row r="89" spans="1:12" x14ac:dyDescent="0.25">
      <c r="A89" s="10">
        <v>36</v>
      </c>
      <c r="B89" s="11" t="s">
        <v>95</v>
      </c>
      <c r="C89" s="11" t="s">
        <v>96</v>
      </c>
      <c r="D89" s="7" t="s">
        <v>14</v>
      </c>
      <c r="E89" s="12">
        <v>1800</v>
      </c>
      <c r="F89" s="12">
        <v>6</v>
      </c>
      <c r="G89" s="12">
        <v>3.14</v>
      </c>
      <c r="H89" s="8">
        <f t="shared" si="24"/>
        <v>5.6520000000000001</v>
      </c>
      <c r="I89" s="8">
        <f t="shared" si="25"/>
        <v>10.8</v>
      </c>
      <c r="J89" s="8">
        <f t="shared" si="26"/>
        <v>33.911999999999999</v>
      </c>
      <c r="K89" s="8">
        <v>0.11600000000000001</v>
      </c>
      <c r="L89" s="9">
        <f t="shared" si="27"/>
        <v>1.2528000000000001</v>
      </c>
    </row>
    <row r="90" spans="1:12" x14ac:dyDescent="0.25">
      <c r="A90" s="10">
        <v>37</v>
      </c>
      <c r="B90" s="11" t="s">
        <v>97</v>
      </c>
      <c r="C90" s="11" t="s">
        <v>96</v>
      </c>
      <c r="D90" s="7" t="s">
        <v>14</v>
      </c>
      <c r="E90" s="12">
        <v>5790</v>
      </c>
      <c r="F90" s="12">
        <v>5</v>
      </c>
      <c r="G90" s="12">
        <v>3.14</v>
      </c>
      <c r="H90" s="8">
        <f t="shared" si="24"/>
        <v>18.180600000000002</v>
      </c>
      <c r="I90" s="8">
        <f t="shared" si="25"/>
        <v>28.95</v>
      </c>
      <c r="J90" s="8">
        <f t="shared" si="26"/>
        <v>90.90300000000002</v>
      </c>
      <c r="K90" s="8">
        <v>0.11600000000000001</v>
      </c>
      <c r="L90" s="9">
        <f t="shared" si="27"/>
        <v>3.3582000000000001</v>
      </c>
    </row>
    <row r="91" spans="1:12" x14ac:dyDescent="0.25">
      <c r="A91" s="10">
        <v>38</v>
      </c>
      <c r="B91" s="11" t="s">
        <v>98</v>
      </c>
      <c r="C91" s="11" t="s">
        <v>99</v>
      </c>
      <c r="D91" s="7" t="s">
        <v>14</v>
      </c>
      <c r="E91" s="12">
        <v>70</v>
      </c>
      <c r="F91" s="12">
        <v>6</v>
      </c>
      <c r="G91" s="12">
        <v>5.5</v>
      </c>
      <c r="H91" s="8">
        <f t="shared" si="24"/>
        <v>0.38500000000000001</v>
      </c>
      <c r="I91" s="8">
        <f t="shared" si="25"/>
        <v>0.42</v>
      </c>
      <c r="J91" s="8">
        <f t="shared" si="26"/>
        <v>2.31</v>
      </c>
      <c r="K91" s="8">
        <v>0.16</v>
      </c>
      <c r="L91" s="9">
        <f t="shared" si="27"/>
        <v>6.720000000000001E-2</v>
      </c>
    </row>
    <row r="92" spans="1:12" x14ac:dyDescent="0.25">
      <c r="A92" s="10">
        <v>39</v>
      </c>
      <c r="B92" s="11" t="s">
        <v>100</v>
      </c>
      <c r="C92" s="11" t="s">
        <v>101</v>
      </c>
      <c r="D92" s="7" t="s">
        <v>14</v>
      </c>
      <c r="E92" s="12">
        <v>1000</v>
      </c>
      <c r="F92" s="12">
        <v>3</v>
      </c>
      <c r="G92" s="12">
        <v>11.78</v>
      </c>
      <c r="H92" s="8">
        <f t="shared" si="24"/>
        <v>11.78</v>
      </c>
      <c r="I92" s="8">
        <f t="shared" si="25"/>
        <v>3</v>
      </c>
      <c r="J92" s="8">
        <f t="shared" si="26"/>
        <v>35.340000000000003</v>
      </c>
      <c r="K92" s="8">
        <v>0.23</v>
      </c>
      <c r="L92" s="9">
        <f t="shared" si="27"/>
        <v>0.69000000000000017</v>
      </c>
    </row>
    <row r="93" spans="1:12" x14ac:dyDescent="0.25">
      <c r="A93" s="10" t="s">
        <v>102</v>
      </c>
      <c r="B93" s="11" t="s">
        <v>110</v>
      </c>
      <c r="C93" s="11" t="s">
        <v>116</v>
      </c>
      <c r="D93" s="7" t="s">
        <v>14</v>
      </c>
      <c r="E93" s="12">
        <v>1950</v>
      </c>
      <c r="F93" s="12">
        <v>1</v>
      </c>
      <c r="G93" s="12">
        <v>1.97</v>
      </c>
      <c r="H93" s="8">
        <f t="shared" si="24"/>
        <v>3.8414999999999999</v>
      </c>
      <c r="I93" s="8">
        <f t="shared" si="25"/>
        <v>1.95</v>
      </c>
      <c r="J93" s="8">
        <f t="shared" si="26"/>
        <v>3.8414999999999999</v>
      </c>
      <c r="K93" s="8">
        <v>0.11</v>
      </c>
      <c r="L93" s="9">
        <f t="shared" si="27"/>
        <v>0.2145</v>
      </c>
    </row>
    <row r="94" spans="1:12" x14ac:dyDescent="0.25">
      <c r="A94" s="10" t="s">
        <v>103</v>
      </c>
      <c r="B94" s="11" t="s">
        <v>111</v>
      </c>
      <c r="C94" s="11" t="s">
        <v>117</v>
      </c>
      <c r="D94" s="7" t="s">
        <v>14</v>
      </c>
      <c r="E94" s="12">
        <v>230</v>
      </c>
      <c r="F94" s="12">
        <v>1</v>
      </c>
      <c r="G94" s="12">
        <v>9.42</v>
      </c>
      <c r="H94" s="8">
        <f t="shared" si="24"/>
        <v>2.1665999999999999</v>
      </c>
      <c r="I94" s="8">
        <f t="shared" si="25"/>
        <v>0.23</v>
      </c>
      <c r="J94" s="8">
        <f t="shared" si="26"/>
        <v>2.1665999999999999</v>
      </c>
      <c r="K94" s="8">
        <v>0.316</v>
      </c>
      <c r="L94" s="9">
        <f t="shared" si="27"/>
        <v>7.2680000000000008E-2</v>
      </c>
    </row>
    <row r="95" spans="1:12" x14ac:dyDescent="0.25">
      <c r="A95" s="10" t="s">
        <v>104</v>
      </c>
      <c r="B95" s="11" t="s">
        <v>112</v>
      </c>
      <c r="C95" s="11" t="s">
        <v>118</v>
      </c>
      <c r="D95" s="7" t="s">
        <v>14</v>
      </c>
      <c r="E95" s="12">
        <v>3500</v>
      </c>
      <c r="F95" s="12">
        <v>1</v>
      </c>
      <c r="G95" s="12">
        <v>0.88900000000000001</v>
      </c>
      <c r="H95" s="8">
        <f t="shared" si="24"/>
        <v>3.1114999999999999</v>
      </c>
      <c r="I95" s="8">
        <f t="shared" si="25"/>
        <v>3.5</v>
      </c>
      <c r="J95" s="8">
        <f t="shared" si="26"/>
        <v>3.1114999999999999</v>
      </c>
      <c r="K95" s="8">
        <v>3.7699999999999997E-2</v>
      </c>
      <c r="L95" s="9">
        <f t="shared" si="27"/>
        <v>0.13194999999999998</v>
      </c>
    </row>
    <row r="96" spans="1:12" x14ac:dyDescent="0.25">
      <c r="A96" s="10" t="s">
        <v>105</v>
      </c>
      <c r="B96" s="11" t="s">
        <v>113</v>
      </c>
      <c r="C96" s="11" t="s">
        <v>118</v>
      </c>
      <c r="D96" s="7" t="s">
        <v>14</v>
      </c>
      <c r="E96" s="12">
        <v>300</v>
      </c>
      <c r="F96" s="12">
        <v>1</v>
      </c>
      <c r="G96" s="12">
        <v>0.88900000000000001</v>
      </c>
      <c r="H96" s="8">
        <f t="shared" si="24"/>
        <v>0.26669999999999999</v>
      </c>
      <c r="I96" s="8">
        <f t="shared" si="25"/>
        <v>0.3</v>
      </c>
      <c r="J96" s="8">
        <f t="shared" si="26"/>
        <v>0.26669999999999999</v>
      </c>
      <c r="K96" s="8">
        <v>3.7699999999999997E-2</v>
      </c>
      <c r="L96" s="9">
        <f t="shared" si="27"/>
        <v>1.1309999999999999E-2</v>
      </c>
    </row>
    <row r="97" spans="1:12" x14ac:dyDescent="0.25">
      <c r="A97" s="10" t="s">
        <v>106</v>
      </c>
      <c r="B97" s="11" t="s">
        <v>114</v>
      </c>
      <c r="C97" s="11" t="s">
        <v>119</v>
      </c>
      <c r="D97" s="7" t="s">
        <v>14</v>
      </c>
      <c r="E97" s="12">
        <v>145</v>
      </c>
      <c r="F97" s="12">
        <v>2</v>
      </c>
      <c r="G97" s="12">
        <v>1.58</v>
      </c>
      <c r="H97" s="8">
        <f t="shared" si="24"/>
        <v>0.22910000000000003</v>
      </c>
      <c r="I97" s="8">
        <f t="shared" si="25"/>
        <v>0.28999999999999998</v>
      </c>
      <c r="J97" s="8">
        <f t="shared" si="26"/>
        <v>0.45820000000000005</v>
      </c>
      <c r="K97" s="8">
        <v>0.503</v>
      </c>
      <c r="L97" s="9">
        <f t="shared" si="27"/>
        <v>0.14587</v>
      </c>
    </row>
    <row r="98" spans="1:12" x14ac:dyDescent="0.25">
      <c r="A98" s="10" t="s">
        <v>107</v>
      </c>
      <c r="B98" s="11" t="s">
        <v>114</v>
      </c>
      <c r="C98" s="11" t="s">
        <v>120</v>
      </c>
      <c r="D98" s="7" t="s">
        <v>14</v>
      </c>
      <c r="E98" s="12">
        <v>80</v>
      </c>
      <c r="F98" s="12">
        <v>2</v>
      </c>
      <c r="G98" s="12">
        <v>1.24</v>
      </c>
      <c r="H98" s="8">
        <f t="shared" si="24"/>
        <v>9.9199999999999997E-2</v>
      </c>
      <c r="I98" s="8">
        <f t="shared" si="25"/>
        <v>0.16</v>
      </c>
      <c r="J98" s="8">
        <f t="shared" si="26"/>
        <v>0.19839999999999999</v>
      </c>
      <c r="K98" s="8">
        <v>0.1225</v>
      </c>
      <c r="L98" s="9">
        <f t="shared" si="27"/>
        <v>1.9600000000000003E-2</v>
      </c>
    </row>
    <row r="99" spans="1:12" x14ac:dyDescent="0.25">
      <c r="A99" s="10" t="s">
        <v>108</v>
      </c>
      <c r="B99" s="11" t="s">
        <v>114</v>
      </c>
      <c r="C99" s="11" t="s">
        <v>120</v>
      </c>
      <c r="D99" s="7" t="s">
        <v>14</v>
      </c>
      <c r="E99" s="12">
        <v>60</v>
      </c>
      <c r="F99" s="12">
        <v>2</v>
      </c>
      <c r="G99" s="12">
        <v>1.24</v>
      </c>
      <c r="H99" s="8">
        <f t="shared" si="24"/>
        <v>7.4400000000000008E-2</v>
      </c>
      <c r="I99" s="8">
        <f t="shared" si="25"/>
        <v>0.12</v>
      </c>
      <c r="J99" s="8">
        <f t="shared" si="26"/>
        <v>0.14880000000000002</v>
      </c>
      <c r="K99" s="8">
        <v>0.1225</v>
      </c>
      <c r="L99" s="9">
        <f t="shared" si="27"/>
        <v>1.47E-2</v>
      </c>
    </row>
    <row r="100" spans="1:12" ht="15.75" thickBot="1" x14ac:dyDescent="0.3">
      <c r="A100" s="13" t="s">
        <v>109</v>
      </c>
      <c r="B100" s="14" t="s">
        <v>115</v>
      </c>
      <c r="C100" s="14" t="s">
        <v>122</v>
      </c>
      <c r="D100" s="15" t="s">
        <v>14</v>
      </c>
      <c r="E100" s="16">
        <v>750</v>
      </c>
      <c r="F100" s="16">
        <v>1</v>
      </c>
      <c r="G100" s="16">
        <v>2.2189999999999999</v>
      </c>
      <c r="H100" s="17">
        <f t="shared" si="24"/>
        <v>1.66425</v>
      </c>
      <c r="I100" s="17">
        <f t="shared" si="25"/>
        <v>0.75</v>
      </c>
      <c r="J100" s="17">
        <f t="shared" si="26"/>
        <v>1.66425</v>
      </c>
      <c r="K100" s="17">
        <v>6.0000000000000001E-3</v>
      </c>
      <c r="L100" s="18">
        <f t="shared" si="27"/>
        <v>4.4999999999999997E-3</v>
      </c>
    </row>
    <row r="101" spans="1:12" ht="15.75" thickBot="1" x14ac:dyDescent="0.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 ht="16.5" thickBot="1" x14ac:dyDescent="0.3">
      <c r="A102" s="2"/>
      <c r="B102" s="2"/>
      <c r="C102" s="2"/>
      <c r="D102" s="2"/>
      <c r="E102" s="2"/>
      <c r="F102" s="2"/>
      <c r="G102" s="2"/>
      <c r="H102" s="19" t="s">
        <v>12</v>
      </c>
      <c r="I102" s="51" t="s">
        <v>142</v>
      </c>
      <c r="J102" s="52"/>
      <c r="K102" s="53"/>
      <c r="L102" s="20">
        <f>SUM(J86:J100)</f>
        <v>330.3312499999999</v>
      </c>
    </row>
    <row r="103" spans="1:12" ht="16.5" thickBot="1" x14ac:dyDescent="0.3">
      <c r="A103" s="2"/>
      <c r="B103" s="2"/>
      <c r="C103" s="2"/>
      <c r="D103" s="2"/>
      <c r="E103" s="2"/>
      <c r="F103" s="2"/>
      <c r="G103" s="2"/>
      <c r="H103" s="21"/>
      <c r="I103" s="51" t="s">
        <v>143</v>
      </c>
      <c r="J103" s="52"/>
      <c r="K103" s="53"/>
      <c r="L103" s="20">
        <v>0</v>
      </c>
    </row>
    <row r="104" spans="1:12" ht="18.75" thickBot="1" x14ac:dyDescent="0.3">
      <c r="A104" s="2"/>
      <c r="B104" s="2"/>
      <c r="C104" s="2"/>
      <c r="D104" s="2"/>
      <c r="E104" s="2"/>
      <c r="F104" s="2"/>
      <c r="G104" s="2"/>
      <c r="H104" s="21"/>
      <c r="I104" s="51" t="s">
        <v>13</v>
      </c>
      <c r="J104" s="52"/>
      <c r="K104" s="53"/>
      <c r="L104" s="20">
        <f>SUM(L86:L100)</f>
        <v>11.58691</v>
      </c>
    </row>
    <row r="105" spans="1:12" ht="15.75" thickBot="1" x14ac:dyDescent="0.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 ht="19.5" thickBot="1" x14ac:dyDescent="0.3">
      <c r="A106" s="54" t="s">
        <v>121</v>
      </c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6"/>
    </row>
    <row r="107" spans="1:12" ht="15.75" thickBot="1" x14ac:dyDescent="0.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 ht="50.25" thickBot="1" x14ac:dyDescent="0.3">
      <c r="A108" s="3" t="s">
        <v>0</v>
      </c>
      <c r="B108" s="4" t="s">
        <v>1</v>
      </c>
      <c r="C108" s="4" t="s">
        <v>2</v>
      </c>
      <c r="D108" s="4" t="s">
        <v>3</v>
      </c>
      <c r="E108" s="4" t="s">
        <v>5</v>
      </c>
      <c r="F108" s="4" t="s">
        <v>4</v>
      </c>
      <c r="G108" s="4" t="s">
        <v>6</v>
      </c>
      <c r="H108" s="4" t="s">
        <v>7</v>
      </c>
      <c r="I108" s="4" t="s">
        <v>8</v>
      </c>
      <c r="J108" s="4" t="s">
        <v>9</v>
      </c>
      <c r="K108" s="4" t="s">
        <v>10</v>
      </c>
      <c r="L108" s="5" t="s">
        <v>11</v>
      </c>
    </row>
    <row r="109" spans="1:12" x14ac:dyDescent="0.25">
      <c r="A109" s="10">
        <v>41</v>
      </c>
      <c r="B109" s="11" t="s">
        <v>123</v>
      </c>
      <c r="C109" s="11" t="s">
        <v>124</v>
      </c>
      <c r="D109" s="7" t="s">
        <v>14</v>
      </c>
      <c r="E109" s="12">
        <v>860</v>
      </c>
      <c r="F109" s="12">
        <v>38</v>
      </c>
      <c r="G109" s="12">
        <v>3.3929999999999998</v>
      </c>
      <c r="H109" s="8">
        <f t="shared" ref="H109:H123" si="28">G109*E109/1000</f>
        <v>2.91798</v>
      </c>
      <c r="I109" s="8">
        <f t="shared" ref="I109:I123" si="29">E109*F109/1000</f>
        <v>32.68</v>
      </c>
      <c r="J109" s="8">
        <f t="shared" ref="J109:J123" si="30">G109*E109*F109/1000</f>
        <v>110.88324</v>
      </c>
      <c r="K109" s="8">
        <v>6.0000000000000001E-3</v>
      </c>
      <c r="L109" s="9">
        <f t="shared" ref="L109:L123" si="31">K109*F109*E109/1000</f>
        <v>0.19608</v>
      </c>
    </row>
    <row r="110" spans="1:12" x14ac:dyDescent="0.25">
      <c r="A110" s="10">
        <v>42</v>
      </c>
      <c r="B110" s="11" t="s">
        <v>110</v>
      </c>
      <c r="C110" s="11" t="s">
        <v>153</v>
      </c>
      <c r="D110" s="7" t="s">
        <v>14</v>
      </c>
      <c r="E110" s="12">
        <v>900</v>
      </c>
      <c r="F110" s="12">
        <v>76</v>
      </c>
      <c r="G110" s="12">
        <v>3.38</v>
      </c>
      <c r="H110" s="8">
        <f t="shared" si="28"/>
        <v>3.0419999999999998</v>
      </c>
      <c r="I110" s="8">
        <f t="shared" si="29"/>
        <v>68.400000000000006</v>
      </c>
      <c r="J110" s="8">
        <f t="shared" si="30"/>
        <v>231.19200000000001</v>
      </c>
      <c r="K110" s="8">
        <v>0.18</v>
      </c>
      <c r="L110" s="9">
        <f t="shared" si="31"/>
        <v>12.311999999999999</v>
      </c>
    </row>
    <row r="111" spans="1:12" x14ac:dyDescent="0.25">
      <c r="A111" s="10">
        <v>43</v>
      </c>
      <c r="B111" s="11" t="s">
        <v>110</v>
      </c>
      <c r="C111" s="11" t="s">
        <v>153</v>
      </c>
      <c r="D111" s="7" t="s">
        <v>14</v>
      </c>
      <c r="E111" s="12">
        <v>1040</v>
      </c>
      <c r="F111" s="12">
        <v>76</v>
      </c>
      <c r="G111" s="12">
        <v>3.38</v>
      </c>
      <c r="H111" s="8">
        <f t="shared" si="28"/>
        <v>3.5151999999999997</v>
      </c>
      <c r="I111" s="8">
        <f t="shared" si="29"/>
        <v>79.040000000000006</v>
      </c>
      <c r="J111" s="8">
        <f t="shared" si="30"/>
        <v>267.15520000000004</v>
      </c>
      <c r="K111" s="8">
        <v>0.18</v>
      </c>
      <c r="L111" s="9">
        <f t="shared" si="31"/>
        <v>14.227199999999998</v>
      </c>
    </row>
    <row r="112" spans="1:12" x14ac:dyDescent="0.25">
      <c r="A112" s="10">
        <v>44</v>
      </c>
      <c r="B112" s="11" t="s">
        <v>123</v>
      </c>
      <c r="C112" s="11" t="s">
        <v>124</v>
      </c>
      <c r="D112" s="7" t="s">
        <v>14</v>
      </c>
      <c r="E112" s="12">
        <v>1065</v>
      </c>
      <c r="F112" s="12">
        <v>2</v>
      </c>
      <c r="G112" s="12">
        <v>4.202</v>
      </c>
      <c r="H112" s="8">
        <f t="shared" si="28"/>
        <v>4.4751300000000001</v>
      </c>
      <c r="I112" s="8">
        <f t="shared" si="29"/>
        <v>2.13</v>
      </c>
      <c r="J112" s="8">
        <f t="shared" si="30"/>
        <v>8.9502600000000001</v>
      </c>
      <c r="K112" s="8">
        <v>6.0000000000000001E-3</v>
      </c>
      <c r="L112" s="9">
        <f t="shared" si="31"/>
        <v>1.2780000000000001E-2</v>
      </c>
    </row>
    <row r="113" spans="1:12" x14ac:dyDescent="0.25">
      <c r="A113" s="10">
        <v>45</v>
      </c>
      <c r="B113" s="11" t="s">
        <v>110</v>
      </c>
      <c r="C113" s="11" t="s">
        <v>153</v>
      </c>
      <c r="D113" s="7" t="s">
        <v>14</v>
      </c>
      <c r="E113" s="12">
        <v>1105</v>
      </c>
      <c r="F113" s="12">
        <v>4</v>
      </c>
      <c r="G113" s="12">
        <v>3.38</v>
      </c>
      <c r="H113" s="8">
        <f t="shared" si="28"/>
        <v>3.7349000000000001</v>
      </c>
      <c r="I113" s="8">
        <f t="shared" si="29"/>
        <v>4.42</v>
      </c>
      <c r="J113" s="8">
        <f t="shared" si="30"/>
        <v>14.9396</v>
      </c>
      <c r="K113" s="8">
        <v>0.18</v>
      </c>
      <c r="L113" s="9">
        <f t="shared" si="31"/>
        <v>0.79559999999999997</v>
      </c>
    </row>
    <row r="114" spans="1:12" x14ac:dyDescent="0.25">
      <c r="A114" s="10">
        <v>46</v>
      </c>
      <c r="B114" s="11" t="s">
        <v>110</v>
      </c>
      <c r="C114" s="11" t="s">
        <v>153</v>
      </c>
      <c r="D114" s="7" t="s">
        <v>14</v>
      </c>
      <c r="E114" s="12">
        <v>1040</v>
      </c>
      <c r="F114" s="12">
        <v>4</v>
      </c>
      <c r="G114" s="12">
        <v>3.38</v>
      </c>
      <c r="H114" s="8">
        <f t="shared" si="28"/>
        <v>3.5151999999999997</v>
      </c>
      <c r="I114" s="8">
        <f t="shared" si="29"/>
        <v>4.16</v>
      </c>
      <c r="J114" s="8">
        <f t="shared" si="30"/>
        <v>14.060799999999999</v>
      </c>
      <c r="K114" s="8">
        <v>0.18</v>
      </c>
      <c r="L114" s="9">
        <f t="shared" si="31"/>
        <v>0.74879999999999991</v>
      </c>
    </row>
    <row r="115" spans="1:12" x14ac:dyDescent="0.25">
      <c r="A115" s="10">
        <v>47</v>
      </c>
      <c r="B115" s="11" t="s">
        <v>123</v>
      </c>
      <c r="C115" s="11" t="s">
        <v>124</v>
      </c>
      <c r="D115" s="7" t="s">
        <v>14</v>
      </c>
      <c r="E115" s="12">
        <v>750</v>
      </c>
      <c r="F115" s="12">
        <v>9</v>
      </c>
      <c r="G115" s="12">
        <v>2.9590000000000001</v>
      </c>
      <c r="H115" s="8">
        <f t="shared" si="28"/>
        <v>2.2192500000000002</v>
      </c>
      <c r="I115" s="8">
        <f t="shared" si="29"/>
        <v>6.75</v>
      </c>
      <c r="J115" s="8">
        <f t="shared" si="30"/>
        <v>19.97325</v>
      </c>
      <c r="K115" s="8">
        <v>6.0000000000000001E-3</v>
      </c>
      <c r="L115" s="9">
        <f t="shared" si="31"/>
        <v>4.0500000000000001E-2</v>
      </c>
    </row>
    <row r="116" spans="1:12" x14ac:dyDescent="0.25">
      <c r="A116" s="10">
        <v>48</v>
      </c>
      <c r="B116" s="11" t="s">
        <v>110</v>
      </c>
      <c r="C116" s="11" t="s">
        <v>153</v>
      </c>
      <c r="D116" s="7" t="s">
        <v>14</v>
      </c>
      <c r="E116" s="12">
        <v>790</v>
      </c>
      <c r="F116" s="12">
        <v>18</v>
      </c>
      <c r="G116" s="12">
        <v>3.38</v>
      </c>
      <c r="H116" s="8">
        <f t="shared" si="28"/>
        <v>2.6701999999999999</v>
      </c>
      <c r="I116" s="8">
        <f t="shared" si="29"/>
        <v>14.22</v>
      </c>
      <c r="J116" s="8">
        <f t="shared" si="30"/>
        <v>48.063600000000001</v>
      </c>
      <c r="K116" s="8">
        <v>0.18</v>
      </c>
      <c r="L116" s="9">
        <f t="shared" si="31"/>
        <v>2.5596000000000001</v>
      </c>
    </row>
    <row r="117" spans="1:12" x14ac:dyDescent="0.25">
      <c r="A117" s="10">
        <v>49</v>
      </c>
      <c r="B117" s="11" t="s">
        <v>110</v>
      </c>
      <c r="C117" s="11" t="s">
        <v>153</v>
      </c>
      <c r="D117" s="7" t="s">
        <v>14</v>
      </c>
      <c r="E117" s="12">
        <v>1040</v>
      </c>
      <c r="F117" s="12">
        <v>18</v>
      </c>
      <c r="G117" s="12">
        <v>3.38</v>
      </c>
      <c r="H117" s="8">
        <f t="shared" si="28"/>
        <v>3.5151999999999997</v>
      </c>
      <c r="I117" s="8">
        <f t="shared" si="29"/>
        <v>18.72</v>
      </c>
      <c r="J117" s="8">
        <f t="shared" si="30"/>
        <v>63.273600000000002</v>
      </c>
      <c r="K117" s="8">
        <v>0.18</v>
      </c>
      <c r="L117" s="9">
        <f t="shared" si="31"/>
        <v>3.3695999999999997</v>
      </c>
    </row>
    <row r="118" spans="1:12" x14ac:dyDescent="0.25">
      <c r="A118" s="10">
        <v>50</v>
      </c>
      <c r="B118" s="11" t="s">
        <v>123</v>
      </c>
      <c r="C118" s="11" t="s">
        <v>124</v>
      </c>
      <c r="D118" s="7" t="s">
        <v>14</v>
      </c>
      <c r="E118" s="12">
        <v>590</v>
      </c>
      <c r="F118" s="12">
        <v>6</v>
      </c>
      <c r="G118" s="12">
        <v>2.3279999999999998</v>
      </c>
      <c r="H118" s="8">
        <f t="shared" si="28"/>
        <v>1.3735200000000001</v>
      </c>
      <c r="I118" s="8">
        <f t="shared" si="29"/>
        <v>3.54</v>
      </c>
      <c r="J118" s="8">
        <f t="shared" si="30"/>
        <v>8.2411199999999987</v>
      </c>
      <c r="K118" s="8">
        <v>6.0000000000000001E-3</v>
      </c>
      <c r="L118" s="9">
        <f t="shared" si="31"/>
        <v>2.1240000000000002E-2</v>
      </c>
    </row>
    <row r="119" spans="1:12" x14ac:dyDescent="0.25">
      <c r="A119" s="10">
        <v>51</v>
      </c>
      <c r="B119" s="11" t="s">
        <v>110</v>
      </c>
      <c r="C119" s="11" t="s">
        <v>153</v>
      </c>
      <c r="D119" s="7" t="s">
        <v>14</v>
      </c>
      <c r="E119" s="12">
        <v>630</v>
      </c>
      <c r="F119" s="12">
        <v>12</v>
      </c>
      <c r="G119" s="12">
        <v>3.38</v>
      </c>
      <c r="H119" s="8">
        <f t="shared" si="28"/>
        <v>2.1294</v>
      </c>
      <c r="I119" s="8">
        <f t="shared" si="29"/>
        <v>7.56</v>
      </c>
      <c r="J119" s="8">
        <f t="shared" si="30"/>
        <v>25.552800000000001</v>
      </c>
      <c r="K119" s="8">
        <v>0.18</v>
      </c>
      <c r="L119" s="9">
        <f t="shared" si="31"/>
        <v>1.3608000000000002</v>
      </c>
    </row>
    <row r="120" spans="1:12" x14ac:dyDescent="0.25">
      <c r="A120" s="10">
        <v>52</v>
      </c>
      <c r="B120" s="11" t="s">
        <v>110</v>
      </c>
      <c r="C120" s="11" t="s">
        <v>153</v>
      </c>
      <c r="D120" s="7" t="s">
        <v>14</v>
      </c>
      <c r="E120" s="12">
        <v>1040</v>
      </c>
      <c r="F120" s="12">
        <v>12</v>
      </c>
      <c r="G120" s="12">
        <v>3.38</v>
      </c>
      <c r="H120" s="8">
        <f t="shared" si="28"/>
        <v>3.5151999999999997</v>
      </c>
      <c r="I120" s="8">
        <f t="shared" si="29"/>
        <v>12.48</v>
      </c>
      <c r="J120" s="8">
        <f t="shared" si="30"/>
        <v>42.182399999999994</v>
      </c>
      <c r="K120" s="8">
        <v>0.18</v>
      </c>
      <c r="L120" s="9">
        <f t="shared" si="31"/>
        <v>2.2464</v>
      </c>
    </row>
    <row r="121" spans="1:12" x14ac:dyDescent="0.25">
      <c r="A121" s="10">
        <v>53</v>
      </c>
      <c r="B121" s="11" t="s">
        <v>123</v>
      </c>
      <c r="C121" s="11" t="s">
        <v>124</v>
      </c>
      <c r="D121" s="7" t="s">
        <v>14</v>
      </c>
      <c r="E121" s="12">
        <v>775</v>
      </c>
      <c r="F121" s="12">
        <v>6</v>
      </c>
      <c r="G121" s="12">
        <v>3.0579999999999998</v>
      </c>
      <c r="H121" s="8">
        <f t="shared" si="28"/>
        <v>2.3699499999999998</v>
      </c>
      <c r="I121" s="8">
        <f t="shared" si="29"/>
        <v>4.6500000000000004</v>
      </c>
      <c r="J121" s="8">
        <f t="shared" si="30"/>
        <v>14.2197</v>
      </c>
      <c r="K121" s="8">
        <v>6.0000000000000001E-3</v>
      </c>
      <c r="L121" s="9">
        <f t="shared" si="31"/>
        <v>2.7900000000000001E-2</v>
      </c>
    </row>
    <row r="122" spans="1:12" x14ac:dyDescent="0.25">
      <c r="A122" s="10">
        <v>54</v>
      </c>
      <c r="B122" s="11" t="s">
        <v>110</v>
      </c>
      <c r="C122" s="11" t="s">
        <v>153</v>
      </c>
      <c r="D122" s="7" t="s">
        <v>14</v>
      </c>
      <c r="E122" s="12">
        <v>815</v>
      </c>
      <c r="F122" s="12">
        <v>12</v>
      </c>
      <c r="G122" s="12">
        <v>3.38</v>
      </c>
      <c r="H122" s="8">
        <f t="shared" si="28"/>
        <v>2.7546999999999997</v>
      </c>
      <c r="I122" s="8">
        <f t="shared" si="29"/>
        <v>9.7799999999999994</v>
      </c>
      <c r="J122" s="8">
        <f t="shared" si="30"/>
        <v>33.056399999999996</v>
      </c>
      <c r="K122" s="8">
        <v>0.18</v>
      </c>
      <c r="L122" s="9">
        <f t="shared" si="31"/>
        <v>1.7604000000000002</v>
      </c>
    </row>
    <row r="123" spans="1:12" ht="15.75" thickBot="1" x14ac:dyDescent="0.3">
      <c r="A123" s="13">
        <v>55</v>
      </c>
      <c r="B123" s="14" t="s">
        <v>110</v>
      </c>
      <c r="C123" s="14" t="s">
        <v>153</v>
      </c>
      <c r="D123" s="15" t="s">
        <v>14</v>
      </c>
      <c r="E123" s="16">
        <v>1040</v>
      </c>
      <c r="F123" s="16">
        <v>12</v>
      </c>
      <c r="G123" s="16">
        <v>3.38</v>
      </c>
      <c r="H123" s="17">
        <f t="shared" si="28"/>
        <v>3.5151999999999997</v>
      </c>
      <c r="I123" s="17">
        <f t="shared" si="29"/>
        <v>12.48</v>
      </c>
      <c r="J123" s="17">
        <f t="shared" si="30"/>
        <v>42.182399999999994</v>
      </c>
      <c r="K123" s="17">
        <v>0.18</v>
      </c>
      <c r="L123" s="18">
        <f t="shared" si="31"/>
        <v>2.2464</v>
      </c>
    </row>
    <row r="124" spans="1:12" ht="15.75" thickBot="1" x14ac:dyDescent="0.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 ht="16.5" thickBot="1" x14ac:dyDescent="0.3">
      <c r="A125" s="2"/>
      <c r="B125" s="2"/>
      <c r="C125" s="2"/>
      <c r="D125" s="2"/>
      <c r="E125" s="2"/>
      <c r="F125" s="2"/>
      <c r="G125" s="2"/>
      <c r="H125" s="19" t="s">
        <v>12</v>
      </c>
      <c r="I125" s="51" t="s">
        <v>142</v>
      </c>
      <c r="J125" s="52"/>
      <c r="K125" s="53"/>
      <c r="L125" s="20">
        <f>SUM(J109:J123)</f>
        <v>943.92637000000002</v>
      </c>
    </row>
    <row r="126" spans="1:12" ht="16.5" thickBot="1" x14ac:dyDescent="0.3">
      <c r="A126" s="2"/>
      <c r="B126" s="2"/>
      <c r="C126" s="2"/>
      <c r="D126" s="2"/>
      <c r="E126" s="2"/>
      <c r="F126" s="2"/>
      <c r="G126" s="2"/>
      <c r="H126" s="21"/>
      <c r="I126" s="51" t="s">
        <v>143</v>
      </c>
      <c r="J126" s="52"/>
      <c r="K126" s="53"/>
      <c r="L126" s="20">
        <v>0</v>
      </c>
    </row>
    <row r="127" spans="1:12" ht="18.75" thickBot="1" x14ac:dyDescent="0.3">
      <c r="A127" s="2"/>
      <c r="B127" s="2"/>
      <c r="C127" s="2"/>
      <c r="D127" s="2"/>
      <c r="E127" s="2"/>
      <c r="F127" s="2"/>
      <c r="G127" s="2"/>
      <c r="H127" s="21"/>
      <c r="I127" s="51" t="s">
        <v>13</v>
      </c>
      <c r="J127" s="52"/>
      <c r="K127" s="53"/>
      <c r="L127" s="20">
        <f>SUM(L109:L123)</f>
        <v>41.925299999999993</v>
      </c>
    </row>
    <row r="128" spans="1:12" ht="15.75" thickBot="1" x14ac:dyDescent="0.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 ht="19.5" thickBot="1" x14ac:dyDescent="0.3">
      <c r="A129" s="54" t="s">
        <v>125</v>
      </c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6"/>
    </row>
    <row r="130" spans="1:12" ht="15.75" thickBot="1" x14ac:dyDescent="0.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 ht="50.25" thickBot="1" x14ac:dyDescent="0.3">
      <c r="A131" s="3" t="s">
        <v>0</v>
      </c>
      <c r="B131" s="4" t="s">
        <v>1</v>
      </c>
      <c r="C131" s="4" t="s">
        <v>2</v>
      </c>
      <c r="D131" s="4" t="s">
        <v>3</v>
      </c>
      <c r="E131" s="4" t="s">
        <v>5</v>
      </c>
      <c r="F131" s="4" t="s">
        <v>4</v>
      </c>
      <c r="G131" s="4" t="s">
        <v>6</v>
      </c>
      <c r="H131" s="4" t="s">
        <v>7</v>
      </c>
      <c r="I131" s="4" t="s">
        <v>8</v>
      </c>
      <c r="J131" s="4" t="s">
        <v>9</v>
      </c>
      <c r="K131" s="4" t="s">
        <v>10</v>
      </c>
      <c r="L131" s="5" t="s">
        <v>11</v>
      </c>
    </row>
    <row r="132" spans="1:12" x14ac:dyDescent="0.25">
      <c r="A132" s="10">
        <v>56</v>
      </c>
      <c r="B132" s="11" t="s">
        <v>126</v>
      </c>
      <c r="C132" s="11" t="s">
        <v>127</v>
      </c>
      <c r="D132" s="7" t="s">
        <v>141</v>
      </c>
      <c r="E132" s="12">
        <v>1300</v>
      </c>
      <c r="F132" s="12">
        <v>8</v>
      </c>
      <c r="G132" s="12">
        <v>19.329999999999998</v>
      </c>
      <c r="H132" s="8">
        <f t="shared" ref="H132:H140" si="32">G132*E132/1000</f>
        <v>25.128999999999998</v>
      </c>
      <c r="I132" s="8">
        <f t="shared" ref="I132:I140" si="33">E132*F132/1000</f>
        <v>10.4</v>
      </c>
      <c r="J132" s="8">
        <f t="shared" ref="J132:J140" si="34">G132*E132*F132/1000</f>
        <v>201.03199999999998</v>
      </c>
      <c r="K132" s="8">
        <v>0.1759</v>
      </c>
      <c r="L132" s="9">
        <f t="shared" ref="L132:L140" si="35">K132*F132*E132/1000</f>
        <v>1.8293599999999999</v>
      </c>
    </row>
    <row r="133" spans="1:12" x14ac:dyDescent="0.25">
      <c r="A133" s="10">
        <v>57</v>
      </c>
      <c r="B133" s="11" t="s">
        <v>129</v>
      </c>
      <c r="C133" s="11" t="s">
        <v>128</v>
      </c>
      <c r="D133" s="7" t="s">
        <v>141</v>
      </c>
      <c r="E133" s="12">
        <v>200</v>
      </c>
      <c r="F133" s="12">
        <v>8</v>
      </c>
      <c r="G133" s="12">
        <v>31.4</v>
      </c>
      <c r="H133" s="8">
        <f t="shared" si="32"/>
        <v>6.28</v>
      </c>
      <c r="I133" s="8">
        <f t="shared" si="33"/>
        <v>1.6</v>
      </c>
      <c r="J133" s="8">
        <f t="shared" si="34"/>
        <v>50.24</v>
      </c>
      <c r="K133" s="8">
        <v>0.44</v>
      </c>
      <c r="L133" s="9">
        <f t="shared" si="35"/>
        <v>0.70399999999999996</v>
      </c>
    </row>
    <row r="134" spans="1:12" x14ac:dyDescent="0.25">
      <c r="A134" s="10">
        <v>58</v>
      </c>
      <c r="B134" s="11" t="s">
        <v>130</v>
      </c>
      <c r="C134" s="11" t="s">
        <v>99</v>
      </c>
      <c r="D134" s="7" t="s">
        <v>141</v>
      </c>
      <c r="E134" s="12">
        <v>110</v>
      </c>
      <c r="F134" s="12">
        <v>32</v>
      </c>
      <c r="G134" s="12">
        <v>5.5</v>
      </c>
      <c r="H134" s="8">
        <f t="shared" si="32"/>
        <v>0.60499999999999998</v>
      </c>
      <c r="I134" s="8">
        <f t="shared" si="33"/>
        <v>3.52</v>
      </c>
      <c r="J134" s="8">
        <f t="shared" si="34"/>
        <v>19.36</v>
      </c>
      <c r="K134" s="8">
        <v>0.16</v>
      </c>
      <c r="L134" s="9">
        <f t="shared" si="35"/>
        <v>0.56320000000000003</v>
      </c>
    </row>
    <row r="135" spans="1:12" x14ac:dyDescent="0.25">
      <c r="A135" s="10">
        <v>59</v>
      </c>
      <c r="B135" s="11" t="s">
        <v>132</v>
      </c>
      <c r="C135" s="11" t="s">
        <v>131</v>
      </c>
      <c r="D135" s="7" t="s">
        <v>14</v>
      </c>
      <c r="E135" s="12">
        <v>450</v>
      </c>
      <c r="F135" s="12">
        <v>8</v>
      </c>
      <c r="G135" s="12">
        <v>2.36</v>
      </c>
      <c r="H135" s="8">
        <f t="shared" si="32"/>
        <v>1.0620000000000001</v>
      </c>
      <c r="I135" s="8">
        <f t="shared" si="33"/>
        <v>3.6</v>
      </c>
      <c r="J135" s="8">
        <f t="shared" si="34"/>
        <v>8.4960000000000004</v>
      </c>
      <c r="K135" s="8">
        <v>0.08</v>
      </c>
      <c r="L135" s="9">
        <f t="shared" si="35"/>
        <v>0.28799999999999998</v>
      </c>
    </row>
    <row r="136" spans="1:12" x14ac:dyDescent="0.25">
      <c r="A136" s="10">
        <v>60</v>
      </c>
      <c r="B136" s="11" t="s">
        <v>133</v>
      </c>
      <c r="C136" s="11" t="s">
        <v>131</v>
      </c>
      <c r="D136" s="7" t="s">
        <v>14</v>
      </c>
      <c r="E136" s="12">
        <v>820</v>
      </c>
      <c r="F136" s="12">
        <v>4</v>
      </c>
      <c r="G136" s="12">
        <v>2.36</v>
      </c>
      <c r="H136" s="8">
        <f t="shared" si="32"/>
        <v>1.9351999999999998</v>
      </c>
      <c r="I136" s="8">
        <f t="shared" si="33"/>
        <v>3.28</v>
      </c>
      <c r="J136" s="8">
        <f t="shared" si="34"/>
        <v>7.7407999999999992</v>
      </c>
      <c r="K136" s="8">
        <v>0.08</v>
      </c>
      <c r="L136" s="9">
        <f t="shared" si="35"/>
        <v>0.26239999999999997</v>
      </c>
    </row>
    <row r="137" spans="1:12" x14ac:dyDescent="0.25">
      <c r="A137" s="10">
        <v>61</v>
      </c>
      <c r="B137" s="11" t="s">
        <v>134</v>
      </c>
      <c r="C137" s="11" t="s">
        <v>131</v>
      </c>
      <c r="D137" s="7" t="s">
        <v>14</v>
      </c>
      <c r="E137" s="12">
        <v>1300</v>
      </c>
      <c r="F137" s="12">
        <v>8</v>
      </c>
      <c r="G137" s="12">
        <v>2.36</v>
      </c>
      <c r="H137" s="8">
        <f t="shared" si="32"/>
        <v>3.0680000000000001</v>
      </c>
      <c r="I137" s="8">
        <f t="shared" si="33"/>
        <v>10.4</v>
      </c>
      <c r="J137" s="8">
        <f t="shared" si="34"/>
        <v>24.544</v>
      </c>
      <c r="K137" s="8">
        <v>0.08</v>
      </c>
      <c r="L137" s="9">
        <f t="shared" si="35"/>
        <v>0.83199999999999996</v>
      </c>
    </row>
    <row r="138" spans="1:12" x14ac:dyDescent="0.25">
      <c r="A138" s="10">
        <v>62</v>
      </c>
      <c r="B138" s="11" t="s">
        <v>135</v>
      </c>
      <c r="C138" s="11" t="s">
        <v>131</v>
      </c>
      <c r="D138" s="7" t="s">
        <v>14</v>
      </c>
      <c r="E138" s="12">
        <v>1480</v>
      </c>
      <c r="F138" s="12">
        <v>4</v>
      </c>
      <c r="G138" s="12">
        <v>2.36</v>
      </c>
      <c r="H138" s="8">
        <f t="shared" si="32"/>
        <v>3.4927999999999999</v>
      </c>
      <c r="I138" s="8">
        <f t="shared" si="33"/>
        <v>5.92</v>
      </c>
      <c r="J138" s="8">
        <f t="shared" si="34"/>
        <v>13.9712</v>
      </c>
      <c r="K138" s="8">
        <v>0.08</v>
      </c>
      <c r="L138" s="9">
        <f t="shared" si="35"/>
        <v>0.47360000000000002</v>
      </c>
    </row>
    <row r="139" spans="1:12" x14ac:dyDescent="0.25">
      <c r="A139" s="10">
        <v>63</v>
      </c>
      <c r="B139" s="11" t="s">
        <v>138</v>
      </c>
      <c r="C139" s="11" t="s">
        <v>136</v>
      </c>
      <c r="D139" s="7" t="s">
        <v>14</v>
      </c>
      <c r="E139" s="12">
        <v>2540</v>
      </c>
      <c r="F139" s="12">
        <v>4</v>
      </c>
      <c r="G139" s="12">
        <v>4.25</v>
      </c>
      <c r="H139" s="8">
        <f t="shared" si="32"/>
        <v>10.795</v>
      </c>
      <c r="I139" s="8">
        <f t="shared" si="33"/>
        <v>10.16</v>
      </c>
      <c r="J139" s="8">
        <f t="shared" si="34"/>
        <v>43.18</v>
      </c>
      <c r="K139" s="8">
        <v>0.33929999999999999</v>
      </c>
      <c r="L139" s="9">
        <f t="shared" si="35"/>
        <v>3.4472879999999999</v>
      </c>
    </row>
    <row r="140" spans="1:12" ht="15.75" thickBot="1" x14ac:dyDescent="0.3">
      <c r="A140" s="13">
        <v>64</v>
      </c>
      <c r="B140" s="14" t="s">
        <v>139</v>
      </c>
      <c r="C140" s="14" t="s">
        <v>137</v>
      </c>
      <c r="D140" s="15" t="s">
        <v>14</v>
      </c>
      <c r="E140" s="16">
        <v>1400</v>
      </c>
      <c r="F140" s="16">
        <v>4</v>
      </c>
      <c r="G140" s="16">
        <v>14.26</v>
      </c>
      <c r="H140" s="17">
        <f t="shared" si="32"/>
        <v>19.963999999999999</v>
      </c>
      <c r="I140" s="17">
        <f t="shared" si="33"/>
        <v>5.6</v>
      </c>
      <c r="J140" s="17">
        <f t="shared" si="34"/>
        <v>79.855999999999995</v>
      </c>
      <c r="K140" s="17">
        <v>0.8105</v>
      </c>
      <c r="L140" s="18">
        <f t="shared" si="35"/>
        <v>4.5388000000000002</v>
      </c>
    </row>
    <row r="141" spans="1:12" ht="15.75" thickBot="1" x14ac:dyDescent="0.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 ht="16.5" thickBot="1" x14ac:dyDescent="0.3">
      <c r="A142" s="2"/>
      <c r="B142" s="2"/>
      <c r="C142" s="2"/>
      <c r="D142" s="2"/>
      <c r="E142" s="2"/>
      <c r="F142" s="2"/>
      <c r="G142" s="2"/>
      <c r="H142" s="19" t="s">
        <v>12</v>
      </c>
      <c r="I142" s="51" t="s">
        <v>142</v>
      </c>
      <c r="J142" s="52"/>
      <c r="K142" s="53"/>
      <c r="L142" s="20">
        <f>SUM(J135:J140)</f>
        <v>177.78799999999998</v>
      </c>
    </row>
    <row r="143" spans="1:12" ht="16.5" thickBot="1" x14ac:dyDescent="0.3">
      <c r="A143" s="2"/>
      <c r="B143" s="2"/>
      <c r="C143" s="2"/>
      <c r="D143" s="2"/>
      <c r="E143" s="2"/>
      <c r="F143" s="2"/>
      <c r="G143" s="2"/>
      <c r="H143" s="21"/>
      <c r="I143" s="51" t="s">
        <v>143</v>
      </c>
      <c r="J143" s="52"/>
      <c r="K143" s="53"/>
      <c r="L143" s="20">
        <f>SUM(J132:J134)</f>
        <v>270.63200000000001</v>
      </c>
    </row>
    <row r="144" spans="1:12" ht="18.75" thickBot="1" x14ac:dyDescent="0.3">
      <c r="A144" s="2"/>
      <c r="B144" s="2"/>
      <c r="C144" s="2"/>
      <c r="D144" s="2"/>
      <c r="E144" s="2"/>
      <c r="F144" s="2"/>
      <c r="G144" s="2"/>
      <c r="H144" s="21"/>
      <c r="I144" s="51" t="s">
        <v>13</v>
      </c>
      <c r="J144" s="52"/>
      <c r="K144" s="53"/>
      <c r="L144" s="20">
        <f>SUM(L132:L140)</f>
        <v>12.938648000000001</v>
      </c>
    </row>
    <row r="145" spans="1:12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 ht="15.75" thickBot="1" x14ac:dyDescent="0.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 ht="19.5" thickBot="1" x14ac:dyDescent="0.35">
      <c r="A147" s="37" t="s">
        <v>150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9"/>
    </row>
    <row r="148" spans="1:12" ht="16.5" thickBot="1" x14ac:dyDescent="0.3">
      <c r="A148" s="42" t="s">
        <v>144</v>
      </c>
      <c r="B148" s="43"/>
      <c r="C148" s="43"/>
      <c r="D148" s="43"/>
      <c r="E148" s="43"/>
      <c r="F148" s="43"/>
      <c r="G148" s="40" t="s">
        <v>151</v>
      </c>
      <c r="H148" s="41"/>
      <c r="I148" s="40" t="s">
        <v>152</v>
      </c>
      <c r="J148" s="41"/>
      <c r="K148" s="40" t="s">
        <v>145</v>
      </c>
      <c r="L148" s="41"/>
    </row>
    <row r="149" spans="1:12" ht="17.25" x14ac:dyDescent="0.25">
      <c r="A149" s="44" t="str">
        <f>A4</f>
        <v>SLOUP</v>
      </c>
      <c r="B149" s="44"/>
      <c r="C149" s="44"/>
      <c r="D149" s="44"/>
      <c r="E149" s="44"/>
      <c r="F149" s="45"/>
      <c r="G149" s="22">
        <f>L19</f>
        <v>0</v>
      </c>
      <c r="H149" s="23" t="s">
        <v>146</v>
      </c>
      <c r="I149" s="24">
        <f>L20</f>
        <v>3360.3012000000003</v>
      </c>
      <c r="J149" s="23" t="s">
        <v>146</v>
      </c>
      <c r="K149" s="24">
        <f>L21</f>
        <v>83.377359999999996</v>
      </c>
      <c r="L149" s="9" t="s">
        <v>147</v>
      </c>
    </row>
    <row r="150" spans="1:12" ht="17.25" x14ac:dyDescent="0.25">
      <c r="A150" s="46" t="str">
        <f>A23</f>
        <v>PŘÍHRADOVÝ NOSNÍK</v>
      </c>
      <c r="B150" s="46"/>
      <c r="C150" s="46"/>
      <c r="D150" s="46"/>
      <c r="E150" s="46"/>
      <c r="F150" s="47"/>
      <c r="G150" s="25">
        <f>L46</f>
        <v>6659.5826000000006</v>
      </c>
      <c r="H150" s="26" t="s">
        <v>146</v>
      </c>
      <c r="I150" s="27">
        <f>L47</f>
        <v>4926.1826000000001</v>
      </c>
      <c r="J150" s="26" t="s">
        <v>146</v>
      </c>
      <c r="K150" s="27">
        <f>L48</f>
        <v>208.90789600000002</v>
      </c>
      <c r="L150" s="28" t="s">
        <v>147</v>
      </c>
    </row>
    <row r="151" spans="1:12" ht="17.25" x14ac:dyDescent="0.25">
      <c r="A151" s="46" t="str">
        <f>A50</f>
        <v>ZÁBRADLÍ</v>
      </c>
      <c r="B151" s="46"/>
      <c r="C151" s="46"/>
      <c r="D151" s="46"/>
      <c r="E151" s="46"/>
      <c r="F151" s="47"/>
      <c r="G151" s="25">
        <f>L62</f>
        <v>1577.1279999999999</v>
      </c>
      <c r="H151" s="26" t="s">
        <v>146</v>
      </c>
      <c r="I151" s="27">
        <f>L63</f>
        <v>0</v>
      </c>
      <c r="J151" s="26" t="s">
        <v>146</v>
      </c>
      <c r="K151" s="27">
        <f>L64</f>
        <v>50.083000000000013</v>
      </c>
      <c r="L151" s="28" t="s">
        <v>147</v>
      </c>
    </row>
    <row r="152" spans="1:12" ht="17.25" x14ac:dyDescent="0.25">
      <c r="A152" s="46" t="str">
        <f>A66</f>
        <v>KOŠE NÁVĚSTIDEL</v>
      </c>
      <c r="B152" s="46"/>
      <c r="C152" s="46"/>
      <c r="D152" s="46"/>
      <c r="E152" s="46"/>
      <c r="F152" s="47"/>
      <c r="G152" s="25">
        <f>L79</f>
        <v>644.0544000000001</v>
      </c>
      <c r="H152" s="26" t="s">
        <v>146</v>
      </c>
      <c r="I152" s="27">
        <f>L80</f>
        <v>0</v>
      </c>
      <c r="J152" s="26" t="s">
        <v>146</v>
      </c>
      <c r="K152" s="27">
        <f>L81</f>
        <v>18.564900000000002</v>
      </c>
      <c r="L152" s="28" t="s">
        <v>147</v>
      </c>
    </row>
    <row r="153" spans="1:12" ht="17.25" x14ac:dyDescent="0.25">
      <c r="A153" s="46" t="str">
        <f>A83</f>
        <v>ŽEBŘÍK</v>
      </c>
      <c r="B153" s="46"/>
      <c r="C153" s="46"/>
      <c r="D153" s="46"/>
      <c r="E153" s="46"/>
      <c r="F153" s="47"/>
      <c r="G153" s="25">
        <f>L102</f>
        <v>330.3312499999999</v>
      </c>
      <c r="H153" s="26" t="s">
        <v>146</v>
      </c>
      <c r="I153" s="27">
        <f>L103</f>
        <v>0</v>
      </c>
      <c r="J153" s="26" t="s">
        <v>146</v>
      </c>
      <c r="K153" s="27">
        <f>L104</f>
        <v>11.58691</v>
      </c>
      <c r="L153" s="28" t="s">
        <v>147</v>
      </c>
    </row>
    <row r="154" spans="1:12" ht="17.25" x14ac:dyDescent="0.25">
      <c r="A154" s="46" t="str">
        <f>A106</f>
        <v>ZÁBRANY PROTI DOTYKU</v>
      </c>
      <c r="B154" s="46"/>
      <c r="C154" s="46"/>
      <c r="D154" s="46"/>
      <c r="E154" s="46"/>
      <c r="F154" s="47"/>
      <c r="G154" s="25">
        <f>L125</f>
        <v>943.92637000000002</v>
      </c>
      <c r="H154" s="26" t="s">
        <v>146</v>
      </c>
      <c r="I154" s="27">
        <f>L126</f>
        <v>0</v>
      </c>
      <c r="J154" s="26" t="s">
        <v>146</v>
      </c>
      <c r="K154" s="27">
        <f>L127</f>
        <v>41.925299999999993</v>
      </c>
      <c r="L154" s="28" t="s">
        <v>147</v>
      </c>
    </row>
    <row r="155" spans="1:12" ht="17.25" x14ac:dyDescent="0.25">
      <c r="A155" s="46" t="str">
        <f>A129</f>
        <v>OSTATNÍ</v>
      </c>
      <c r="B155" s="46"/>
      <c r="C155" s="46"/>
      <c r="D155" s="46"/>
      <c r="E155" s="46"/>
      <c r="F155" s="47"/>
      <c r="G155" s="25">
        <f>L142</f>
        <v>177.78799999999998</v>
      </c>
      <c r="H155" s="26" t="s">
        <v>146</v>
      </c>
      <c r="I155" s="27">
        <f>L143</f>
        <v>270.63200000000001</v>
      </c>
      <c r="J155" s="26" t="s">
        <v>146</v>
      </c>
      <c r="K155" s="27">
        <f>L144</f>
        <v>12.938648000000001</v>
      </c>
      <c r="L155" s="28" t="s">
        <v>147</v>
      </c>
    </row>
    <row r="156" spans="1:12" ht="18" thickBot="1" x14ac:dyDescent="0.3">
      <c r="A156" s="48" t="s">
        <v>148</v>
      </c>
      <c r="B156" s="49"/>
      <c r="C156" s="49"/>
      <c r="D156" s="49"/>
      <c r="E156" s="49"/>
      <c r="F156" s="50"/>
      <c r="G156" s="29">
        <f>SUM(G149:G155)*0.05</f>
        <v>516.64053100000001</v>
      </c>
      <c r="H156" s="30" t="s">
        <v>146</v>
      </c>
      <c r="I156" s="31">
        <f>SUM(I149:I155)*0.05</f>
        <v>427.85579000000001</v>
      </c>
      <c r="J156" s="30" t="s">
        <v>146</v>
      </c>
      <c r="K156" s="31">
        <f>SUM(K149:K155)*0.05</f>
        <v>21.369200700000004</v>
      </c>
      <c r="L156" s="32" t="s">
        <v>147</v>
      </c>
    </row>
    <row r="157" spans="1:12" ht="18.75" thickBot="1" x14ac:dyDescent="0.3">
      <c r="A157" s="2"/>
      <c r="B157" s="2"/>
      <c r="C157" s="2"/>
      <c r="D157" s="2"/>
      <c r="E157" s="2"/>
      <c r="F157" s="2"/>
      <c r="G157" s="33">
        <f>SUM(G149:G156)</f>
        <v>10849.451151000001</v>
      </c>
      <c r="H157" s="34" t="s">
        <v>146</v>
      </c>
      <c r="I157" s="33">
        <f>SUM(I149:I156)</f>
        <v>8984.9715899999992</v>
      </c>
      <c r="J157" s="34" t="s">
        <v>146</v>
      </c>
      <c r="K157" s="35">
        <f>SUM(K149:K156)</f>
        <v>448.75321470000006</v>
      </c>
      <c r="L157" s="36" t="s">
        <v>149</v>
      </c>
    </row>
  </sheetData>
  <mergeCells count="43">
    <mergeCell ref="A4:L4"/>
    <mergeCell ref="A2:L2"/>
    <mergeCell ref="A1:L1"/>
    <mergeCell ref="I64:K64"/>
    <mergeCell ref="A23:L23"/>
    <mergeCell ref="I47:K47"/>
    <mergeCell ref="I48:K48"/>
    <mergeCell ref="A50:L50"/>
    <mergeCell ref="I63:K63"/>
    <mergeCell ref="I81:K81"/>
    <mergeCell ref="A83:L83"/>
    <mergeCell ref="I102:K102"/>
    <mergeCell ref="I20:K20"/>
    <mergeCell ref="I21:K21"/>
    <mergeCell ref="I142:K142"/>
    <mergeCell ref="I144:K144"/>
    <mergeCell ref="I46:K46"/>
    <mergeCell ref="I62:K62"/>
    <mergeCell ref="I19:K19"/>
    <mergeCell ref="I79:K79"/>
    <mergeCell ref="I103:K103"/>
    <mergeCell ref="I126:K126"/>
    <mergeCell ref="I143:K143"/>
    <mergeCell ref="I104:K104"/>
    <mergeCell ref="A106:L106"/>
    <mergeCell ref="I125:K125"/>
    <mergeCell ref="I127:K127"/>
    <mergeCell ref="A129:L129"/>
    <mergeCell ref="A66:L66"/>
    <mergeCell ref="I80:K80"/>
    <mergeCell ref="A151:F151"/>
    <mergeCell ref="A152:F152"/>
    <mergeCell ref="A153:F153"/>
    <mergeCell ref="A155:F155"/>
    <mergeCell ref="A156:F156"/>
    <mergeCell ref="A154:F154"/>
    <mergeCell ref="A147:L147"/>
    <mergeCell ref="G148:H148"/>
    <mergeCell ref="A148:F148"/>
    <mergeCell ref="A149:F149"/>
    <mergeCell ref="A150:F150"/>
    <mergeCell ref="I148:J148"/>
    <mergeCell ref="K148:L148"/>
  </mergeCells>
  <pageMargins left="0.7" right="0.7" top="0.75" bottom="0.75" header="0.3" footer="0.3"/>
  <pageSetup paperSize="9" scale="64" fitToHeight="0" orientation="portrait" r:id="rId1"/>
  <rowBreaks count="2" manualBreakCount="2">
    <brk id="64" max="16383" man="1"/>
    <brk id="1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Prekop Michal</dc:creator>
  <cp:lastModifiedBy>Hacaperka Michal</cp:lastModifiedBy>
  <cp:lastPrinted>2024-05-15T12:44:57Z</cp:lastPrinted>
  <dcterms:created xsi:type="dcterms:W3CDTF">2020-08-03T13:07:14Z</dcterms:created>
  <dcterms:modified xsi:type="dcterms:W3CDTF">2024-05-15T12:48:38Z</dcterms:modified>
</cp:coreProperties>
</file>